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3256" windowHeight="12132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поток'!$A$1:$E$62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5'!$A$1:$F$165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C30" i="11"/>
  <c r="AA3" i="1" l="1"/>
  <c r="B156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51" i="11"/>
  <c r="H1324" i="2" s="1"/>
  <c r="C151" i="11"/>
  <c r="H1304" i="2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51" i="11" s="1"/>
  <c r="E134" i="11"/>
  <c r="H1323" i="2" s="1"/>
  <c r="C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34" i="11" s="1"/>
  <c r="H1333" i="2" s="1"/>
  <c r="E117" i="11"/>
  <c r="H1322" i="2" s="1"/>
  <c r="C117" i="11"/>
  <c r="H1302" i="2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E100" i="11"/>
  <c r="H1321" i="2" s="1"/>
  <c r="C100" i="11"/>
  <c r="H1301" i="2" s="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100" i="11" s="1"/>
  <c r="H1331" i="2" s="1"/>
  <c r="E81" i="11"/>
  <c r="H1319" i="2"/>
  <c r="C81" i="11"/>
  <c r="H1299" i="2" s="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81" i="11" s="1"/>
  <c r="H1329" i="2" s="1"/>
  <c r="E64" i="11"/>
  <c r="H1318" i="2" s="1"/>
  <c r="C64" i="11"/>
  <c r="H1298" i="2" s="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64" i="11" s="1"/>
  <c r="H1328" i="2" s="1"/>
  <c r="E47" i="11"/>
  <c r="H1317" i="2"/>
  <c r="C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47" i="11" s="1"/>
  <c r="E30" i="11"/>
  <c r="H131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52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82" i="11"/>
  <c r="H1320" i="2"/>
  <c r="H561" i="2"/>
  <c r="H565" i="2"/>
  <c r="H1244" i="2"/>
  <c r="H1081" i="2"/>
  <c r="H863" i="2"/>
  <c r="H650" i="2"/>
  <c r="C152" i="11"/>
  <c r="H1305" i="2" s="1"/>
  <c r="E15" i="14"/>
  <c r="D15" i="14" s="1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H1193" i="2"/>
  <c r="H1195" i="2"/>
  <c r="E12" i="14"/>
  <c r="D12" i="14" s="1"/>
  <c r="C82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M34" i="7" l="1"/>
  <c r="H459" i="2" s="1"/>
  <c r="H170" i="2"/>
  <c r="C31" i="5"/>
  <c r="G71" i="4"/>
  <c r="G56" i="4"/>
  <c r="H79" i="2"/>
  <c r="H69" i="2"/>
  <c r="C94" i="4"/>
  <c r="D44" i="6"/>
  <c r="D46" i="6" s="1"/>
  <c r="H95" i="4"/>
  <c r="J17" i="7"/>
  <c r="H376" i="2" s="1"/>
  <c r="H368" i="2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4" i="11"/>
  <c r="C107" i="2"/>
  <c r="H1135" i="2"/>
  <c r="H31" i="7"/>
  <c r="H476" i="2"/>
  <c r="H64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7" i="11"/>
  <c r="B56" i="6"/>
  <c r="B54" i="6"/>
  <c r="C36" i="5" l="1"/>
  <c r="C33" i="5"/>
  <c r="H144" i="2" s="1"/>
  <c r="G33" i="5"/>
  <c r="H171" i="2" s="1"/>
  <c r="G79" i="4"/>
  <c r="H120" i="2"/>
  <c r="H107" i="2"/>
  <c r="H71" i="2"/>
  <c r="J31" i="7"/>
  <c r="D95" i="4"/>
  <c r="H1332" i="2"/>
  <c r="F152" i="11"/>
  <c r="H1335" i="2" s="1"/>
  <c r="H1326" i="2"/>
  <c r="F82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G37" i="5"/>
  <c r="C42" i="5"/>
  <c r="G95" i="4"/>
  <c r="E6" i="14" s="1"/>
  <c r="D10" i="12"/>
  <c r="D5" i="12"/>
  <c r="D19" i="12" s="1"/>
  <c r="H124" i="2"/>
  <c r="D12" i="12"/>
  <c r="D13" i="12"/>
  <c r="D11" i="12"/>
  <c r="J34" i="7"/>
  <c r="H393" i="2" s="1"/>
  <c r="H390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25" i="2" l="1"/>
  <c r="H175" i="2"/>
  <c r="G42" i="5"/>
  <c r="G44" i="5" s="1"/>
  <c r="H178" i="2" s="1"/>
  <c r="H148" i="2"/>
  <c r="D21" i="12"/>
  <c r="C45" i="5"/>
  <c r="H156" i="2" s="1"/>
  <c r="H153" i="2"/>
  <c r="H42" i="5"/>
  <c r="D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3" i="12" l="1"/>
  <c r="D22" i="12"/>
  <c r="D24" i="12"/>
  <c r="G45" i="5"/>
  <c r="H179" i="2" s="1"/>
  <c r="C44" i="5"/>
  <c r="H176" i="2"/>
  <c r="H45" i="5"/>
  <c r="H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<sst xmlns="http://schemas.openxmlformats.org/spreadsheetml/2006/main" count="3969" uniqueCount="949">
  <si>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</si>
  <si>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</si>
  <si>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</si>
  <si>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</si>
  <si>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</si>
  <si>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</si>
  <si>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</si>
  <si>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</si>
  <si>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</si>
  <si>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</si>
  <si>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</si>
  <si>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</si>
  <si>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</si>
  <si>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</si>
  <si>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</si>
  <si>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</si>
  <si>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</si>
  <si>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</si>
  <si>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</si>
  <si>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</si>
  <si>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</si>
  <si>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</si>
  <si>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</si>
  <si>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</si>
  <si>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</si>
  <si>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</si>
  <si>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</si>
  <si>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</si>
  <si>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</si>
  <si>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</si>
  <si>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</si>
  <si>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</si>
  <si>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</si>
  <si>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</si>
  <si>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</si>
  <si>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</si>
  <si>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</si>
  <si>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</si>
  <si>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</si>
  <si>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</si>
  <si>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</si>
  <si>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</si>
  <si>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</si>
  <si>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</si>
  <si>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</si>
  <si>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</si>
  <si>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</si>
  <si>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</si>
  <si>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</si>
  <si>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</si>
  <si>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</si>
  <si>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</si>
  <si>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</si>
  <si>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</si>
  <si>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</si>
  <si>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</si>
  <si>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</si>
  <si>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</si>
  <si>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</si>
  <si>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</si>
  <si>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</si>
  <si>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</si>
  <si>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</si>
  <si>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</si>
  <si>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</si>
  <si>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</si>
  <si>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</si>
  <si>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</si>
  <si>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</si>
  <si>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</si>
  <si>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</si>
  <si>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</si>
  <si>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</si>
  <si>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</si>
  <si>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</si>
  <si>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</si>
  <si>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</si>
  <si>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</si>
  <si>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</si>
  <si>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</si>
  <si>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</si>
  <si>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</si>
  <si>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</si>
  <si>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</si>
  <si>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</si>
  <si>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</si>
  <si>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</si>
  <si>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</si>
  <si>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</si>
  <si>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</si>
  <si>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</si>
  <si>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</si>
  <si>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</si>
  <si>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</si>
  <si>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</si>
  <si>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</si>
  <si>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</si>
  <si>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</si>
  <si>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</si>
  <si>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</si>
  <si>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</si>
  <si>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</si>
  <si>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</si>
  <si>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</si>
  <si>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</si>
  <si>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</si>
  <si>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</si>
  <si>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</si>
  <si>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</si>
  <si>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</si>
  <si>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</si>
  <si>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</si>
  <si>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</si>
  <si>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</si>
  <si>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</si>
  <si>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</si>
  <si>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</si>
  <si>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</si>
  <si>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</si>
  <si>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</si>
  <si>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</si>
  <si>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</si>
  <si>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</si>
  <si>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</si>
  <si>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</si>
  <si>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</si>
  <si>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</si>
  <si>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</si>
  <si>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</si>
  <si>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</si>
  <si>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</si>
  <si>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</si>
  <si>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</si>
  <si>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</si>
  <si>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</si>
  <si>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</si>
  <si>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</si>
  <si>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</si>
  <si>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</si>
  <si>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</si>
  <si>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</si>
  <si>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</si>
  <si>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</si>
  <si>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</si>
  <si>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</si>
  <si>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</si>
  <si>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</si>
  <si>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</si>
  <si>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</si>
  <si>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</si>
  <si>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</si>
  <si>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</si>
  <si>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</si>
  <si>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</si>
  <si>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</si>
  <si>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</si>
  <si>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</si>
  <si>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</si>
  <si>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</si>
  <si>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</si>
  <si>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</si>
  <si>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</si>
  <si>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</si>
  <si>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</si>
  <si>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</si>
  <si>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</si>
  <si>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</si>
  <si>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</si>
  <si>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</si>
  <si>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</si>
  <si>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</si>
  <si>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</si>
  <si>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</si>
  <si>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</si>
  <si>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</si>
  <si>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</si>
  <si>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</si>
  <si>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</si>
  <si>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</si>
  <si>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</si>
  <si>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</si>
  <si>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</si>
  <si>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</si>
  <si>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</si>
  <si>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</si>
  <si>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</si>
  <si>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</si>
  <si>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</si>
  <si>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</si>
  <si>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</si>
  <si>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</si>
  <si>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</si>
  <si>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</si>
  <si>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</si>
  <si>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</si>
  <si>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</si>
  <si>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</si>
  <si>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</si>
  <si>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</si>
  <si>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</si>
  <si>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</si>
  <si>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</si>
  <si>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</si>
  <si>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</si>
  <si>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</si>
  <si>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</si>
  <si>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</si>
  <si>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</si>
  <si>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</si>
  <si>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</si>
  <si>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</si>
  <si>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</si>
  <si>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</si>
  <si>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</si>
  <si>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</si>
  <si>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</si>
  <si>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</si>
  <si>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</si>
  <si>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</si>
  <si>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</si>
  <si>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</si>
  <si>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</si>
  <si>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</si>
  <si>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</si>
  <si>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</si>
  <si>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</si>
  <si>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</si>
  <si>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</si>
  <si>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</si>
  <si>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</si>
  <si>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</si>
  <si>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</si>
  <si>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</si>
  <si>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</si>
  <si>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</si>
  <si>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</si>
  <si>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</si>
  <si>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</si>
  <si>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</si>
  <si>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</si>
  <si>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</si>
  <si>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</si>
  <si>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</si>
  <si>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</si>
  <si>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</si>
  <si>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</si>
  <si>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</si>
  <si>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</si>
  <si>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</si>
  <si>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</si>
  <si>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</si>
  <si>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</si>
  <si>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</si>
  <si>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</si>
  <si>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</si>
  <si>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</si>
  <si>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</si>
  <si>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</si>
  <si>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</si>
  <si>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</si>
  <si>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</si>
  <si>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</si>
  <si>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</si>
  <si>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</si>
  <si>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</si>
  <si>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</si>
  <si>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</si>
  <si>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</si>
  <si>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</si>
  <si>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</si>
  <si>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</si>
  <si>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</si>
  <si>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</si>
  <si>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</si>
  <si>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</si>
  <si>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</si>
  <si>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</si>
  <si>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</si>
  <si>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</si>
  <si>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</si>
  <si>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</si>
  <si>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</si>
  <si>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</si>
  <si>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</si>
  <si>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</si>
  <si>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</si>
  <si>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</si>
  <si>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</si>
  <si>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</si>
  <si>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</si>
  <si>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</si>
  <si>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</si>
  <si>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</si>
  <si>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</si>
  <si>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</si>
  <si>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</si>
  <si>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</si>
  <si>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</si>
  <si>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</si>
  <si>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</si>
  <si>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</si>
  <si>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</si>
  <si>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</si>
  <si>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</si>
  <si>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</si>
  <si>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</si>
  <si>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</si>
  <si>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</si>
  <si>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</si>
  <si>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</si>
  <si>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</si>
  <si>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</si>
  <si>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</si>
  <si>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</si>
  <si>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</si>
  <si>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</si>
  <si>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</si>
  <si>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</si>
  <si>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</si>
  <si>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</si>
  <si>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</si>
  <si>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</si>
  <si>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</si>
  <si>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</si>
  <si>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</si>
  <si>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</si>
  <si>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</si>
  <si>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</si>
  <si>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</si>
  <si>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</si>
  <si>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</si>
  <si>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</si>
  <si>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</si>
  <si>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</si>
  <si>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</si>
  <si>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</si>
  <si>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</si>
  <si>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</si>
  <si>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</si>
  <si>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</si>
  <si>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</si>
  <si>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</si>
  <si>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</si>
  <si>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</si>
  <si>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</si>
  <si>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</si>
  <si>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</si>
  <si>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</si>
  <si>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</si>
  <si>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</si>
  <si>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</si>
  <si>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</si>
  <si>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</si>
  <si>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</si>
  <si>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</si>
  <si>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</si>
  <si>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</si>
  <si>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</si>
  <si>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</si>
  <si>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</si>
  <si>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</si>
  <si>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</si>
  <si>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</si>
  <si>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</si>
  <si>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</si>
  <si>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</si>
  <si>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</si>
  <si>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</si>
  <si>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</si>
  <si>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</si>
  <si>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</si>
  <si>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</si>
  <si>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</si>
  <si>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</si>
  <si>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</si>
  <si>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</si>
  <si>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</si>
  <si>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</si>
  <si>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</si>
  <si>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</si>
  <si>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</si>
  <si>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</si>
  <si>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</si>
  <si>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</si>
  <si>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</si>
  <si>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</si>
  <si>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</si>
  <si>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</si>
  <si>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</si>
  <si>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</si>
  <si>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</si>
  <si>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</si>
  <si>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</si>
  <si>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</si>
  <si>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</si>
  <si>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</si>
  <si>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</si>
  <si>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</si>
  <si>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</si>
  <si>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</si>
  <si>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</si>
  <si>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</si>
  <si>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</si>
  <si>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</si>
  <si>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</si>
  <si>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</si>
  <si>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</si>
  <si>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</si>
  <si>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</si>
  <si>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</si>
  <si>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</si>
  <si>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</si>
  <si>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</si>
  <si>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</si>
  <si>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</si>
  <si>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</si>
  <si>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</si>
  <si>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</si>
  <si>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</si>
  <si>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</si>
  <si>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</si>
  <si>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</si>
  <si>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</si>
  <si>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</si>
  <si>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</si>
  <si>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</si>
  <si>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</si>
  <si>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</si>
  <si>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</si>
  <si>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</si>
  <si>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</si>
  <si>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</si>
  <si>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</si>
  <si>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</si>
  <si>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</si>
  <si>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</si>
  <si>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</si>
  <si>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</si>
  <si>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</si>
  <si>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</si>
  <si>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</si>
  <si>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</si>
  <si>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</si>
  <si>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</si>
  <si>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</si>
  <si>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</si>
  <si>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</si>
  <si>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</si>
  <si>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</si>
  <si>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</si>
  <si>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</si>
  <si>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</si>
  <si>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</si>
  <si>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</si>
  <si>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</si>
  <si>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</si>
  <si>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</si>
  <si>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</si>
  <si>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</si>
  <si>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</si>
  <si>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</si>
  <si>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</si>
  <si>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</si>
  <si>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</si>
  <si>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</si>
  <si>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</si>
  <si>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</si>
  <si>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</si>
  <si>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</si>
  <si>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</si>
  <si>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</si>
  <si>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</si>
  <si>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</si>
  <si>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</si>
  <si>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</si>
  <si>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</si>
  <si>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</si>
  <si>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</si>
  <si>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</si>
  <si>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</si>
  <si>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</si>
  <si>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</si>
  <si>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</si>
  <si>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</si>
  <si>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</si>
  <si>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</si>
  <si>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</si>
  <si>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</si>
  <si>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</si>
  <si>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</si>
  <si>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</si>
  <si>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</si>
  <si>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</si>
  <si>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</si>
  <si>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</si>
  <si>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</si>
  <si>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</si>
  <si>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</si>
  <si>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</si>
  <si>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</si>
  <si>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</si>
  <si>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</si>
  <si>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</si>
  <si>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</si>
  <si>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</si>
  <si>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</si>
  <si>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</si>
  <si>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</si>
  <si>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</si>
  <si>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</si>
  <si>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</si>
  <si>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</si>
  <si>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</si>
  <si>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</si>
  <si>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</si>
  <si>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</si>
  <si>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</si>
  <si>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</si>
  <si>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</si>
  <si>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</si>
  <si>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</si>
  <si>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</si>
  <si>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</si>
  <si>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</si>
  <si>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</si>
  <si>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</si>
  <si>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</si>
  <si>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</si>
  <si>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</si>
  <si>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</si>
  <si>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</si>
  <si>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</si>
  <si>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</si>
  <si>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</si>
  <si>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</si>
  <si>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</si>
  <si>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</si>
  <si>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</si>
  <si>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</si>
  <si>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</si>
  <si>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</si>
  <si>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</si>
  <si>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</si>
  <si>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</si>
  <si>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</si>
  <si>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</si>
  <si>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</si>
  <si>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</si>
  <si>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</si>
  <si>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</si>
  <si>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</si>
  <si>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</si>
  <si>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</si>
  <si>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</si>
  <si>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</si>
  <si>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</si>
  <si>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</si>
  <si>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</si>
  <si>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</si>
  <si>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</si>
  <si>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</si>
  <si>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</si>
  <si>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</si>
  <si>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</si>
  <si>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</si>
  <si>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</si>
  <si>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</si>
  <si>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</si>
  <si>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</si>
  <si>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</si>
  <si>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</si>
  <si>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</si>
  <si>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</si>
  <si>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</si>
  <si>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</si>
  <si>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</si>
  <si>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</si>
  <si>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</si>
  <si>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</si>
  <si>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</si>
  <si>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</si>
  <si>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</si>
  <si>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</si>
  <si>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</si>
  <si>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</si>
  <si>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</si>
  <si>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</si>
  <si>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</si>
  <si>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</si>
  <si>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</si>
  <si>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</si>
  <si>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</si>
  <si>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</si>
  <si>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</si>
  <si>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</si>
  <si>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</si>
  <si>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</si>
  <si>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</si>
  <si>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</si>
  <si>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</si>
  <si>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</si>
  <si>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</si>
  <si>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</si>
  <si>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</si>
  <si>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</si>
  <si>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</si>
  <si>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</si>
  <si>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</si>
  <si>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</si>
  <si>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</si>
  <si>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</si>
  <si>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</si>
  <si>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</si>
  <si>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</si>
  <si>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</si>
  <si>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</si>
  <si>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</si>
  <si>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</si>
  <si>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</si>
  <si>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</si>
  <si>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</si>
  <si>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</si>
  <si>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</si>
  <si>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</si>
  <si>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</si>
  <si>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</si>
  <si>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</si>
  <si>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</si>
  <si>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</si>
  <si>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</si>
  <si>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</si>
  <si>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</si>
  <si>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</si>
  <si>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</si>
  <si>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</si>
  <si>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</si>
  <si>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</si>
  <si>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</si>
  <si>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</si>
  <si>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</si>
  <si>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</si>
  <si>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</si>
  <si>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</si>
  <si>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</si>
  <si>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</si>
  <si>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</si>
  <si>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</si>
  <si>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</si>
  <si>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</si>
  <si>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</si>
  <si>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</si>
  <si>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</si>
  <si>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</si>
  <si>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</si>
  <si>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</si>
  <si>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</si>
  <si>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</si>
  <si>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</si>
  <si>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</si>
  <si>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</si>
  <si>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</si>
  <si>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</si>
  <si>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</si>
  <si>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</si>
  <si>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</si>
  <si>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</si>
  <si>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</si>
  <si>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</si>
  <si>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</si>
  <si>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</si>
  <si>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</si>
  <si>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</si>
  <si>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</si>
  <si>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</si>
  <si>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</si>
  <si>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</si>
  <si>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</si>
  <si>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</si>
  <si>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</si>
  <si>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</si>
  <si>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</si>
  <si>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</si>
  <si>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</si>
  <si>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</si>
  <si>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</si>
  <si>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</si>
  <si>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</si>
  <si>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</si>
  <si>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</si>
  <si>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</si>
  <si>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</si>
  <si>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</si>
  <si>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</si>
  <si>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</si>
  <si>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</si>
  <si>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</si>
  <si>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</si>
  <si>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</si>
  <si>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</si>
  <si>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</si>
  <si>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</si>
  <si>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</si>
  <si>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</si>
  <si>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</si>
  <si>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</si>
  <si>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</si>
  <si>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</si>
  <si>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</si>
  <si>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</si>
  <si>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</si>
  <si>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</si>
  <si>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</si>
  <si>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</si>
  <si>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</si>
  <si>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</si>
  <si>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</si>
  <si>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</si>
  <si>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</si>
  <si>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</si>
  <si>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</si>
  <si>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</si>
  <si>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</si>
  <si>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</si>
  <si>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</si>
  <si>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</si>
  <si>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</si>
  <si>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</si>
  <si>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</si>
  <si>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</si>
  <si>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</si>
  <si>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</si>
  <si>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</si>
  <si>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</si>
  <si>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</si>
  <si>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</si>
  <si>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</si>
  <si>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</si>
  <si>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</si>
  <si>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</si>
  <si>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</si>
  <si>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</si>
  <si>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</si>
  <si>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</si>
  <si>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</si>
  <si>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</si>
  <si>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</si>
  <si>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</si>
  <si>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</si>
  <si>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</si>
  <si>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</si>
  <si>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</si>
  <si>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</si>
  <si>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</si>
  <si>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</si>
  <si>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</si>
  <si>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</si>
  <si>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</si>
  <si>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</si>
  <si>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</si>
  <si>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</si>
  <si>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</si>
  <si>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</si>
  <si>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</si>
  <si>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</si>
  <si>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</si>
  <si>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</si>
  <si>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</si>
  <si>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</si>
  <si>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</si>
  <si>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</si>
  <si>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</si>
  <si>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</si>
  <si>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</si>
  <si>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</si>
  <si>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</si>
  <si>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</si>
  <si>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</si>
  <si>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</si>
  <si>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</si>
  <si>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</si>
  <si>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</si>
  <si>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</si>
  <si>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</si>
  <si>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</si>
  <si>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</si>
  <si>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</si>
  <si>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</si>
  <si>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</si>
  <si>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</si>
  <si>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</si>
  <si>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</si>
  <si>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</si>
  <si>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</si>
  <si>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</si>
  <si>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</si>
  <si>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</si>
  <si>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</si>
  <si>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</si>
  <si>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</si>
  <si>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</si>
  <si>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</si>
  <si>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</si>
  <si>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</si>
  <si>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</si>
  <si>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</si>
  <si>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</si>
  <si>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</si>
  <si>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</si>
  <si>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</si>
  <si>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</si>
  <si>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</si>
  <si>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</si>
  <si>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</si>
  <si>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</si>
  <si>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</si>
  <si>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</si>
  <si>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</si>
  <si>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</si>
  <si>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</si>
  <si>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</si>
  <si>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</si>
  <si>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</si>
  <si>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</si>
  <si>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</si>
  <si>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</si>
  <si>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</si>
  <si>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</si>
  <si>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</si>
  <si>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</si>
  <si>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</si>
  <si>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</si>
  <si>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</si>
  <si>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</si>
  <si>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</si>
  <si>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</si>
  <si>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</si>
  <si>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</si>
  <si>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</si>
  <si>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</si>
  <si>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</si>
  <si>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</si>
  <si>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</si>
  <si>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</si>
  <si>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</si>
  <si>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</si>
  <si>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</si>
  <si>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</si>
  <si>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</si>
  <si>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</si>
  <si>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</si>
  <si>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</si>
  <si>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</si>
  <si>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</si>
  <si>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</si>
  <si>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</si>
  <si>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</si>
  <si>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</si>
  <si>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</si>
  <si>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</si>
  <si>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</si>
  <si>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</si>
  <si>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</si>
  <si>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</si>
  <si>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</si>
  <si>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</si>
  <si>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</si>
  <si>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</si>
  <si>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</si>
  <si>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</si>
  <si>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</si>
  <si>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</si>
  <si>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</si>
  <si>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</si>
  <si>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</si>
  <si>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</si>
  <si>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</si>
  <si>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</si>
  <si>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</si>
  <si>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</si>
  <si>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</si>
  <si>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</si>
  <si>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</si>
  <si>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</si>
  <si>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</si>
  <si>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</si>
  <si>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</si>
  <si>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</si>
  <si>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</si>
  <si>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</si>
  <si>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</si>
  <si>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</si>
  <si>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</si>
  <si>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</si>
  <si>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</si>
  <si>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</si>
  <si>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</si>
  <si>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</si>
  <si>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</si>
  <si>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</si>
  <si>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</si>
  <si>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</si>
  <si>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</si>
  <si>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</si>
  <si>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</si>
  <si>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</si>
  <si>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</si>
  <si>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</si>
  <si>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</si>
  <si>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</si>
  <si>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</si>
  <si>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</si>
  <si>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</si>
  <si>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</si>
  <si>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</si>
  <si>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</si>
  <si>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БЪЛГАРСКИ ТРАНСПОРТЕН ХОЛДИНГ АД</t>
  </si>
  <si>
    <t>115090481</t>
  </si>
  <si>
    <t>Тодор Михайлов Попов</t>
  </si>
  <si>
    <t>Изпълнителен Директор</t>
  </si>
  <si>
    <t>гр.Пловдив, бул.Христо Ботев 82</t>
  </si>
  <si>
    <t>032/626082</t>
  </si>
  <si>
    <t>office@bthold.com</t>
  </si>
  <si>
    <t>www.bthold.com</t>
  </si>
  <si>
    <t>ТРАНСФИНАНС ООД</t>
  </si>
  <si>
    <t>Управител на Трансфинанс ООД</t>
  </si>
  <si>
    <t>1."Тексимтранс" АД Варна</t>
  </si>
  <si>
    <t xml:space="preserve">2."Странджа автотранспорт" АД -Царево </t>
  </si>
  <si>
    <t>3."Автнотрафик" АД-Бургас</t>
  </si>
  <si>
    <t>4."Транспорт гарант" АД-В.Търново</t>
  </si>
  <si>
    <t>5."Товарни превози 91"АД-Видин</t>
  </si>
  <si>
    <t>6."Автотранс" АД - Монтана</t>
  </si>
  <si>
    <t>7."Международен младежки център" АД-Пловдив</t>
  </si>
  <si>
    <t>8."Ел Ей Рент" АД - Лом</t>
  </si>
  <si>
    <t>9."Транс юг" АД - Петрич</t>
  </si>
  <si>
    <t>10."Напредък-тов.превози" АД-Н.Загора</t>
  </si>
  <si>
    <t>11."Авторемонтен завод"АД - Смолян</t>
  </si>
  <si>
    <t>12."Русе-специализ.превози"АД-Русе</t>
  </si>
  <si>
    <t>13."Родопи автотранспорт" АД - Девин</t>
  </si>
  <si>
    <t>14."Троян автотранспорт" АД - Троян</t>
  </si>
  <si>
    <t>15."Хемус автотранспорт" АД - Габрово</t>
  </si>
  <si>
    <t>16."Автостарт" АД - Самоков</t>
  </si>
  <si>
    <t>17."Автотранспорт-Чирпан" АД-Чирпан</t>
  </si>
  <si>
    <t>18."Би Ти Кар Рент" ЕООД</t>
  </si>
  <si>
    <t>1."Хебър транспорт" АД - Пазарджик</t>
  </si>
  <si>
    <t>2."Магистрали" АД - Карлово</t>
  </si>
  <si>
    <t>3."Трансфинанс" ООД - Пловдив</t>
  </si>
  <si>
    <t>4."Трансгард" ООД - Пловдив</t>
  </si>
  <si>
    <t>www.x3news.com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</si>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</sst>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15" borderId="0" xfId="12" applyFont="1" applyFill="1"/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3" sqref="B13"/>
    </sheetView>
  </sheetViews>
  <sheetFormatPr defaultColWidth="9.109375" defaultRowHeight="15.6"/>
  <cols>
    <col min="1" max="1" width="30.6640625" style="408" customWidth="1"/>
    <col min="2" max="2" width="65.6640625" style="408" customWidth="1"/>
    <col min="3" max="3" width="4.109375" style="408" customWidth="1"/>
    <col min="4" max="4" width="4" style="408" customWidth="1"/>
    <col min="5" max="26" width="9.109375" style="408"/>
    <col min="27" max="27" width="9.88671875" style="408" bestFit="1" customWidth="1"/>
    <col min="28" max="16384" width="9.10937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45775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ТРАНСФИНАНС ООД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2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45775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902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 t="s">
        <v>948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9" t="s">
        <v>921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10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35" t="s">
        <v>947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923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924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5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80" zoomScaleNormal="85" zoomScaleSheetLayoutView="80" workbookViewId="0">
      <selection activeCell="G97" sqref="G97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2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БЪЛГАРСКИ ТРАНСПОРТЕН ХОЛДИНГ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115090481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>
        <v>5</v>
      </c>
      <c r="D12" s="107">
        <v>5</v>
      </c>
      <c r="E12" s="62" t="s">
        <v>39</v>
      </c>
      <c r="F12" s="66" t="s">
        <v>40</v>
      </c>
      <c r="G12" s="108">
        <v>329</v>
      </c>
      <c r="H12" s="107">
        <v>329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>
        <v>12</v>
      </c>
      <c r="D13" s="107">
        <v>15</v>
      </c>
      <c r="E13" s="62" t="s">
        <v>43</v>
      </c>
      <c r="F13" s="66" t="s">
        <v>44</v>
      </c>
      <c r="G13" s="108"/>
      <c r="H13" s="107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>
        <v>3</v>
      </c>
      <c r="D14" s="107">
        <v>3</v>
      </c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>
        <v>5</v>
      </c>
      <c r="D15" s="107">
        <v>6</v>
      </c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>
        <v>4</v>
      </c>
      <c r="D17" s="107">
        <v>4</v>
      </c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2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329</v>
      </c>
      <c r="H18" s="345">
        <f>H12+H15+H16+H17</f>
        <v>329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 ht="16.2">
      <c r="A19" s="62" t="s">
        <v>65</v>
      </c>
      <c r="B19" s="64" t="s">
        <v>66</v>
      </c>
      <c r="C19" s="108">
        <v>18</v>
      </c>
      <c r="D19" s="107">
        <v>21</v>
      </c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 ht="16.2">
      <c r="A20" s="238" t="s">
        <v>68</v>
      </c>
      <c r="B20" s="68" t="s">
        <v>69</v>
      </c>
      <c r="C20" s="332">
        <f>SUM(C12:C19)</f>
        <v>47</v>
      </c>
      <c r="D20" s="333">
        <f>SUM(D12:D19)</f>
        <v>54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 ht="16.2">
      <c r="A21" s="71" t="s">
        <v>72</v>
      </c>
      <c r="B21" s="68" t="s">
        <v>73</v>
      </c>
      <c r="C21" s="232">
        <v>0</v>
      </c>
      <c r="D21" s="233">
        <v>0</v>
      </c>
      <c r="E21" s="62" t="s">
        <v>74</v>
      </c>
      <c r="F21" s="66" t="s">
        <v>75</v>
      </c>
      <c r="G21" s="108">
        <v>8</v>
      </c>
      <c r="H21" s="107">
        <v>8</v>
      </c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 ht="16.2">
      <c r="A22" s="71" t="s">
        <v>76</v>
      </c>
      <c r="B22" s="68" t="s">
        <v>77</v>
      </c>
      <c r="C22" s="232">
        <v>0</v>
      </c>
      <c r="D22" s="233">
        <v>0</v>
      </c>
      <c r="E22" s="112" t="s">
        <v>78</v>
      </c>
      <c r="F22" s="66" t="s">
        <v>79</v>
      </c>
      <c r="G22" s="330">
        <f>SUM(G23:G25)</f>
        <v>2142</v>
      </c>
      <c r="H22" s="331">
        <f>SUM(H23:H25)</f>
        <v>2142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264</v>
      </c>
      <c r="H23" s="107">
        <v>264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1878</v>
      </c>
      <c r="H25" s="107">
        <v>1878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 ht="16.2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2150</v>
      </c>
      <c r="H26" s="333">
        <f>H20+H21+H22</f>
        <v>2150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 ht="16.2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 ht="16.2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138</v>
      </c>
      <c r="H28" s="331">
        <f>SUM(H29:H31)</f>
        <v>14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138</v>
      </c>
      <c r="H29" s="107">
        <v>14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36</v>
      </c>
      <c r="H32" s="107">
        <v>124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 ht="16.2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 ht="16.2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174</v>
      </c>
      <c r="H34" s="333">
        <f>H28+H32+H33</f>
        <v>138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791</v>
      </c>
      <c r="D35" s="331">
        <f>SUM(D36:D39)</f>
        <v>791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>
        <v>747</v>
      </c>
      <c r="D36" s="107">
        <v>747</v>
      </c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2653</v>
      </c>
      <c r="H37" s="335">
        <f>H26+H18+H34</f>
        <v>2617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2" thickBot="1">
      <c r="A39" s="62" t="s">
        <v>132</v>
      </c>
      <c r="B39" s="64" t="s">
        <v>133</v>
      </c>
      <c r="C39" s="108">
        <v>44</v>
      </c>
      <c r="D39" s="107">
        <v>44</v>
      </c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>
        <v>0</v>
      </c>
      <c r="H40" s="318">
        <v>0</v>
      </c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>
        <v>900</v>
      </c>
      <c r="H44" s="107">
        <v>950</v>
      </c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 ht="16.2">
      <c r="A46" s="229" t="s">
        <v>154</v>
      </c>
      <c r="B46" s="68" t="s">
        <v>155</v>
      </c>
      <c r="C46" s="332">
        <f>C35+C40+C45</f>
        <v>791</v>
      </c>
      <c r="D46" s="333">
        <f>D35+D40+D45</f>
        <v>791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>
        <v>1587</v>
      </c>
      <c r="D48" s="107">
        <v>1582</v>
      </c>
      <c r="E48" s="112" t="s">
        <v>163</v>
      </c>
      <c r="F48" s="66" t="s">
        <v>164</v>
      </c>
      <c r="G48" s="108"/>
      <c r="H48" s="107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18</v>
      </c>
      <c r="H49" s="107">
        <v>21</v>
      </c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 ht="16.2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918</v>
      </c>
      <c r="H50" s="331">
        <f>SUM(H44:H49)</f>
        <v>971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 ht="16.2">
      <c r="A52" s="238" t="s">
        <v>173</v>
      </c>
      <c r="B52" s="68" t="s">
        <v>174</v>
      </c>
      <c r="C52" s="332">
        <f>SUM(C48:C51)</f>
        <v>1587</v>
      </c>
      <c r="D52" s="333">
        <f>SUM(D48:D51)</f>
        <v>1582</v>
      </c>
      <c r="E52" s="112" t="s">
        <v>175</v>
      </c>
      <c r="F52" s="67" t="s">
        <v>176</v>
      </c>
      <c r="G52" s="108">
        <v>0</v>
      </c>
      <c r="H52" s="107">
        <v>0</v>
      </c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 ht="16.2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>
        <v>0</v>
      </c>
      <c r="H53" s="107">
        <v>0</v>
      </c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 ht="16.2">
      <c r="A54" s="71" t="s">
        <v>180</v>
      </c>
      <c r="B54" s="68" t="s">
        <v>181</v>
      </c>
      <c r="C54" s="234">
        <v>0</v>
      </c>
      <c r="D54" s="235">
        <v>0</v>
      </c>
      <c r="E54" s="62" t="s">
        <v>182</v>
      </c>
      <c r="F54" s="67" t="s">
        <v>183</v>
      </c>
      <c r="G54" s="108">
        <v>0</v>
      </c>
      <c r="H54" s="107">
        <v>0</v>
      </c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 ht="16.2">
      <c r="A55" s="71" t="s">
        <v>184</v>
      </c>
      <c r="B55" s="68" t="s">
        <v>185</v>
      </c>
      <c r="C55" s="234">
        <v>0</v>
      </c>
      <c r="D55" s="235">
        <v>0</v>
      </c>
      <c r="E55" s="62" t="s">
        <v>186</v>
      </c>
      <c r="F55" s="67" t="s">
        <v>187</v>
      </c>
      <c r="G55" s="108">
        <v>0</v>
      </c>
      <c r="H55" s="107">
        <v>0</v>
      </c>
    </row>
    <row r="56" spans="1:28" ht="16.2" thickBot="1">
      <c r="A56" s="231" t="s">
        <v>188</v>
      </c>
      <c r="B56" s="119" t="s">
        <v>189</v>
      </c>
      <c r="C56" s="336">
        <f>C20+C21+C22+C28+C33+C46+C52+C54+C55</f>
        <v>2425</v>
      </c>
      <c r="D56" s="337">
        <f>D20+D21+D22+D28+D33+D46+D52+D54+D55</f>
        <v>2427</v>
      </c>
      <c r="E56" s="71" t="s">
        <v>190</v>
      </c>
      <c r="F56" s="70" t="s">
        <v>191</v>
      </c>
      <c r="G56" s="334">
        <f>G50+G52+G53+G54+G55</f>
        <v>918</v>
      </c>
      <c r="H56" s="335">
        <f>H50+H52+H53+H54+H55</f>
        <v>971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2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97</v>
      </c>
      <c r="H61" s="331">
        <f>SUM(H62:H68)</f>
        <v>108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2</v>
      </c>
      <c r="H64" s="107">
        <v>3</v>
      </c>
      <c r="M64" s="69"/>
    </row>
    <row r="65" spans="1:13" ht="16.2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 ht="16.2">
      <c r="A66" s="62"/>
      <c r="B66" s="68"/>
      <c r="C66" s="330"/>
      <c r="D66" s="331"/>
      <c r="E66" s="62" t="s">
        <v>222</v>
      </c>
      <c r="F66" s="66" t="s">
        <v>223</v>
      </c>
      <c r="G66" s="108">
        <v>56</v>
      </c>
      <c r="H66" s="107">
        <v>55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9</v>
      </c>
      <c r="H67" s="107">
        <v>9</v>
      </c>
    </row>
    <row r="68" spans="1:13">
      <c r="A68" s="62" t="s">
        <v>227</v>
      </c>
      <c r="B68" s="64" t="s">
        <v>228</v>
      </c>
      <c r="C68" s="108">
        <v>224</v>
      </c>
      <c r="D68" s="107">
        <v>203</v>
      </c>
      <c r="E68" s="62" t="s">
        <v>229</v>
      </c>
      <c r="F68" s="66" t="s">
        <v>230</v>
      </c>
      <c r="G68" s="108">
        <v>30</v>
      </c>
      <c r="H68" s="107">
        <v>41</v>
      </c>
    </row>
    <row r="69" spans="1:13">
      <c r="A69" s="62" t="s">
        <v>231</v>
      </c>
      <c r="B69" s="64" t="s">
        <v>232</v>
      </c>
      <c r="C69" s="108">
        <v>3</v>
      </c>
      <c r="D69" s="107">
        <v>3</v>
      </c>
      <c r="E69" s="112" t="s">
        <v>95</v>
      </c>
      <c r="F69" s="66" t="s">
        <v>233</v>
      </c>
      <c r="G69" s="108">
        <v>164</v>
      </c>
      <c r="H69" s="107">
        <v>164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 ht="16.2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261</v>
      </c>
      <c r="H71" s="333">
        <f>H59+H60+H61+H69+H70</f>
        <v>272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 ht="16.2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>
        <v>0</v>
      </c>
      <c r="H73" s="235">
        <v>0</v>
      </c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 ht="16.2">
      <c r="A75" s="62" t="s">
        <v>249</v>
      </c>
      <c r="B75" s="64" t="s">
        <v>250</v>
      </c>
      <c r="C75" s="108">
        <v>12</v>
      </c>
      <c r="D75" s="107">
        <v>15</v>
      </c>
      <c r="E75" s="241" t="s">
        <v>178</v>
      </c>
      <c r="F75" s="67" t="s">
        <v>251</v>
      </c>
      <c r="G75" s="234">
        <v>0</v>
      </c>
      <c r="H75" s="235">
        <v>0</v>
      </c>
    </row>
    <row r="76" spans="1:13" ht="16.2">
      <c r="A76" s="238" t="s">
        <v>93</v>
      </c>
      <c r="B76" s="68" t="s">
        <v>252</v>
      </c>
      <c r="C76" s="332">
        <f>SUM(C68:C75)</f>
        <v>239</v>
      </c>
      <c r="D76" s="333">
        <f>SUM(D68:D75)</f>
        <v>221</v>
      </c>
      <c r="E76" s="308"/>
      <c r="F76" s="309"/>
      <c r="G76" s="330"/>
      <c r="H76" s="354"/>
    </row>
    <row r="77" spans="1:13" ht="16.2">
      <c r="A77" s="62"/>
      <c r="B77" s="64"/>
      <c r="C77" s="330"/>
      <c r="D77" s="331"/>
      <c r="E77" s="229" t="s">
        <v>253</v>
      </c>
      <c r="F77" s="67" t="s">
        <v>254</v>
      </c>
      <c r="G77" s="234">
        <v>0</v>
      </c>
      <c r="H77" s="235">
        <v>0</v>
      </c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261</v>
      </c>
      <c r="H79" s="335">
        <f>H71+H73+H75+H77</f>
        <v>272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 ht="16.2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 ht="16.2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3</v>
      </c>
      <c r="D88" s="107">
        <v>3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1164</v>
      </c>
      <c r="D89" s="107">
        <v>1208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 ht="16.2">
      <c r="A92" s="238" t="s">
        <v>280</v>
      </c>
      <c r="B92" s="68" t="s">
        <v>281</v>
      </c>
      <c r="C92" s="332">
        <f>SUM(C88:C91)</f>
        <v>1167</v>
      </c>
      <c r="D92" s="333">
        <f>SUM(D88:D91)</f>
        <v>1211</v>
      </c>
      <c r="E92" s="115"/>
      <c r="F92" s="74"/>
      <c r="G92" s="355"/>
      <c r="H92" s="356"/>
      <c r="M92" s="69"/>
    </row>
    <row r="93" spans="1:13" ht="16.2">
      <c r="A93" s="229" t="s">
        <v>282</v>
      </c>
      <c r="B93" s="68" t="s">
        <v>283</v>
      </c>
      <c r="C93" s="234">
        <v>1</v>
      </c>
      <c r="D93" s="235">
        <v>1</v>
      </c>
      <c r="E93" s="115"/>
      <c r="F93" s="74"/>
      <c r="G93" s="355"/>
      <c r="H93" s="356"/>
    </row>
    <row r="94" spans="1:13" ht="16.2" thickBot="1">
      <c r="A94" s="231" t="s">
        <v>284</v>
      </c>
      <c r="B94" s="119" t="s">
        <v>285</v>
      </c>
      <c r="C94" s="336">
        <f>C65+C76+C85+C92+C93</f>
        <v>1407</v>
      </c>
      <c r="D94" s="337">
        <f>D65+D76+D85+D92+D93</f>
        <v>1433</v>
      </c>
      <c r="E94" s="136"/>
      <c r="F94" s="137"/>
      <c r="G94" s="357"/>
      <c r="H94" s="358"/>
      <c r="M94" s="69"/>
    </row>
    <row r="95" spans="1:13" ht="31.8" thickBot="1">
      <c r="A95" s="243" t="s">
        <v>286</v>
      </c>
      <c r="B95" s="244" t="s">
        <v>287</v>
      </c>
      <c r="C95" s="338">
        <f>C94+C56</f>
        <v>3832</v>
      </c>
      <c r="D95" s="339">
        <f>D94+D56</f>
        <v>3860</v>
      </c>
      <c r="E95" s="138" t="s">
        <v>288</v>
      </c>
      <c r="F95" s="245" t="s">
        <v>289</v>
      </c>
      <c r="G95" s="338">
        <f>G37+G40+G56+G79</f>
        <v>3832</v>
      </c>
      <c r="H95" s="339">
        <f>H37+H40+H56+H79</f>
        <v>3860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7">
        <f>pdeReportingDate</f>
        <v>45775</v>
      </c>
      <c r="C98" s="437"/>
      <c r="D98" s="437"/>
      <c r="E98" s="437"/>
      <c r="F98" s="437"/>
      <c r="G98" s="437"/>
      <c r="H98" s="437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8" t="str">
        <f>authorName</f>
        <v>ТРАНСФИНАНС ООД</v>
      </c>
      <c r="C100" s="438"/>
      <c r="D100" s="438"/>
      <c r="E100" s="438"/>
      <c r="F100" s="438"/>
      <c r="G100" s="438"/>
      <c r="H100" s="438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5"/>
      <c r="B103" s="436" t="s">
        <v>291</v>
      </c>
      <c r="C103" s="436"/>
      <c r="D103" s="436"/>
      <c r="E103" s="436"/>
      <c r="M103" s="69"/>
    </row>
    <row r="104" spans="1:13" ht="21.75" customHeight="1">
      <c r="A104" s="415"/>
      <c r="B104" s="436" t="s">
        <v>291</v>
      </c>
      <c r="C104" s="436"/>
      <c r="D104" s="436"/>
      <c r="E104" s="436"/>
    </row>
    <row r="105" spans="1:13" ht="21.75" customHeight="1">
      <c r="A105" s="415"/>
      <c r="B105" s="436" t="s">
        <v>291</v>
      </c>
      <c r="C105" s="436"/>
      <c r="D105" s="436"/>
      <c r="E105" s="436"/>
      <c r="M105" s="69"/>
    </row>
    <row r="106" spans="1:13" ht="21.75" customHeight="1">
      <c r="A106" s="415"/>
      <c r="B106" s="436" t="s">
        <v>291</v>
      </c>
      <c r="C106" s="436"/>
      <c r="D106" s="436"/>
      <c r="E106" s="436"/>
    </row>
    <row r="107" spans="1:13" ht="21.75" customHeight="1">
      <c r="A107" s="415"/>
      <c r="B107" s="436"/>
      <c r="C107" s="436"/>
      <c r="D107" s="436"/>
      <c r="E107" s="436"/>
      <c r="M107" s="69"/>
    </row>
    <row r="108" spans="1:13" ht="21.75" customHeight="1">
      <c r="A108" s="415"/>
      <c r="B108" s="436"/>
      <c r="C108" s="436"/>
      <c r="D108" s="436"/>
      <c r="E108" s="436"/>
    </row>
    <row r="109" spans="1:13" ht="21.75" customHeight="1">
      <c r="A109" s="415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80" zoomScaleNormal="70" zoomScaleSheetLayoutView="80" workbookViewId="0">
      <selection activeCell="G53" sqref="G53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БЪЛГАРСКИ ТРАНСПОРТЕН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115090481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 ht="16.2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11</v>
      </c>
      <c r="D12" s="223">
        <v>12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75</v>
      </c>
      <c r="D13" s="223">
        <v>63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4</v>
      </c>
      <c r="D14" s="223">
        <v>4</v>
      </c>
      <c r="E14" s="105" t="s">
        <v>309</v>
      </c>
      <c r="F14" s="149" t="s">
        <v>310</v>
      </c>
      <c r="G14" s="222">
        <v>298</v>
      </c>
      <c r="H14" s="223">
        <v>254</v>
      </c>
    </row>
    <row r="15" spans="1:9">
      <c r="A15" s="105" t="s">
        <v>311</v>
      </c>
      <c r="B15" s="103" t="s">
        <v>312</v>
      </c>
      <c r="C15" s="222">
        <v>191</v>
      </c>
      <c r="D15" s="223">
        <v>189</v>
      </c>
      <c r="E15" s="105" t="s">
        <v>95</v>
      </c>
      <c r="F15" s="149" t="s">
        <v>313</v>
      </c>
      <c r="G15" s="222">
        <v>28</v>
      </c>
      <c r="H15" s="223">
        <v>23</v>
      </c>
    </row>
    <row r="16" spans="1:9" ht="16.2">
      <c r="A16" s="105" t="s">
        <v>314</v>
      </c>
      <c r="B16" s="103" t="s">
        <v>315</v>
      </c>
      <c r="C16" s="222">
        <v>16</v>
      </c>
      <c r="D16" s="223">
        <v>15</v>
      </c>
      <c r="E16" s="145" t="s">
        <v>68</v>
      </c>
      <c r="F16" s="171" t="s">
        <v>316</v>
      </c>
      <c r="G16" s="359">
        <f>SUM(G12:G15)</f>
        <v>326</v>
      </c>
      <c r="H16" s="360">
        <f>SUM(H12:H15)</f>
        <v>277</v>
      </c>
    </row>
    <row r="17" spans="1:8" ht="31.2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2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>
        <v>1</v>
      </c>
      <c r="H18" s="369">
        <v>0</v>
      </c>
    </row>
    <row r="19" spans="1:8">
      <c r="A19" s="105" t="s">
        <v>323</v>
      </c>
      <c r="B19" s="103" t="s">
        <v>324</v>
      </c>
      <c r="C19" s="222">
        <v>6</v>
      </c>
      <c r="D19" s="223">
        <v>3</v>
      </c>
      <c r="E19" s="105" t="s">
        <v>325</v>
      </c>
      <c r="F19" s="146" t="s">
        <v>326</v>
      </c>
      <c r="G19" s="222">
        <v>1</v>
      </c>
      <c r="H19" s="223">
        <v>0</v>
      </c>
    </row>
    <row r="20" spans="1:8" ht="16.2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 ht="16.2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 ht="16.2">
      <c r="A22" s="145" t="s">
        <v>68</v>
      </c>
      <c r="B22" s="104" t="s">
        <v>332</v>
      </c>
      <c r="C22" s="359">
        <f>SUM(C12:C18)+C19</f>
        <v>303</v>
      </c>
      <c r="D22" s="360">
        <f>SUM(D12:D18)+D19</f>
        <v>286</v>
      </c>
      <c r="E22" s="105" t="s">
        <v>333</v>
      </c>
      <c r="F22" s="146" t="s">
        <v>334</v>
      </c>
      <c r="G22" s="222">
        <v>12</v>
      </c>
      <c r="H22" s="223">
        <v>11</v>
      </c>
    </row>
    <row r="23" spans="1:8" ht="16.2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2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2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2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2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12</v>
      </c>
      <c r="H27" s="360">
        <f>SUM(H22:H26)</f>
        <v>11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 ht="16.2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353</v>
      </c>
      <c r="B31" s="140" t="s">
        <v>354</v>
      </c>
      <c r="C31" s="160">
        <f>C29+C22</f>
        <v>303</v>
      </c>
      <c r="D31" s="161">
        <f>D29+D22</f>
        <v>286</v>
      </c>
      <c r="E31" s="158" t="s">
        <v>355</v>
      </c>
      <c r="F31" s="173" t="s">
        <v>356</v>
      </c>
      <c r="G31" s="160">
        <f>G16+G18+G27</f>
        <v>339</v>
      </c>
      <c r="H31" s="161">
        <f>H16+H18+H27</f>
        <v>288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357</v>
      </c>
      <c r="B33" s="99" t="s">
        <v>358</v>
      </c>
      <c r="C33" s="150">
        <f>IF((G31-C31)&gt;0,G31-C31,0)</f>
        <v>36</v>
      </c>
      <c r="D33" s="152">
        <f>IF((H31-D31)&gt;0,H31-D31,0)</f>
        <v>2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2.4">
      <c r="A34" s="148" t="s">
        <v>361</v>
      </c>
      <c r="B34" s="147" t="s">
        <v>362</v>
      </c>
      <c r="C34" s="222">
        <v>0</v>
      </c>
      <c r="D34" s="223">
        <v>0</v>
      </c>
      <c r="E34" s="143" t="s">
        <v>363</v>
      </c>
      <c r="F34" s="146" t="s">
        <v>364</v>
      </c>
      <c r="G34" s="222">
        <v>0</v>
      </c>
      <c r="H34" s="223">
        <v>0</v>
      </c>
    </row>
    <row r="35" spans="1:8" ht="16.2">
      <c r="A35" s="143" t="s">
        <v>365</v>
      </c>
      <c r="B35" s="147" t="s">
        <v>366</v>
      </c>
      <c r="C35" s="222">
        <v>0</v>
      </c>
      <c r="D35" s="223">
        <v>0</v>
      </c>
      <c r="E35" s="143" t="s">
        <v>367</v>
      </c>
      <c r="F35" s="146" t="s">
        <v>368</v>
      </c>
      <c r="G35" s="222">
        <v>0</v>
      </c>
      <c r="H35" s="223">
        <v>0</v>
      </c>
    </row>
    <row r="36" spans="1:8" ht="16.8" thickBot="1">
      <c r="A36" s="165" t="s">
        <v>369</v>
      </c>
      <c r="B36" s="163" t="s">
        <v>370</v>
      </c>
      <c r="C36" s="365">
        <f>C31-C34+C35</f>
        <v>303</v>
      </c>
      <c r="D36" s="366">
        <f>D31-D34+D35</f>
        <v>286</v>
      </c>
      <c r="E36" s="169" t="s">
        <v>371</v>
      </c>
      <c r="F36" s="163" t="s">
        <v>372</v>
      </c>
      <c r="G36" s="174">
        <f>G35-G34+G31</f>
        <v>339</v>
      </c>
      <c r="H36" s="175">
        <f>H35-H34+H31</f>
        <v>288</v>
      </c>
    </row>
    <row r="37" spans="1:8" ht="16.2">
      <c r="A37" s="168" t="s">
        <v>373</v>
      </c>
      <c r="B37" s="140" t="s">
        <v>374</v>
      </c>
      <c r="C37" s="160">
        <f>IF((G36-C36)&gt;0,G36-C36,0)</f>
        <v>36</v>
      </c>
      <c r="D37" s="161">
        <f>IF((H36-D36)&gt;0,H36-D36,0)</f>
        <v>2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 ht="16.2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2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2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36</v>
      </c>
      <c r="D42" s="152">
        <f>+IF((H36-D36-D38)&gt;0,H36-D36-D38,0)</f>
        <v>2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>
        <v>0</v>
      </c>
      <c r="D43" s="223">
        <v>0</v>
      </c>
      <c r="E43" s="142" t="s">
        <v>389</v>
      </c>
      <c r="F43" s="106" t="s">
        <v>391</v>
      </c>
      <c r="G43" s="320">
        <v>0</v>
      </c>
      <c r="H43" s="367">
        <v>0</v>
      </c>
    </row>
    <row r="44" spans="1:8" ht="16.2" thickBot="1">
      <c r="A44" s="169" t="s">
        <v>392</v>
      </c>
      <c r="B44" s="156" t="s">
        <v>393</v>
      </c>
      <c r="C44" s="174">
        <f>IF(G42=0,IF(C42-C43&gt;0,C42-C43+G43,0),IF(G42-G43&lt;0,G43-G42+C42,0))</f>
        <v>36</v>
      </c>
      <c r="D44" s="175">
        <f>IF(H42=0,IF(D42-D43&gt;0,D42-D43+H43,0),IF(H42-H43&lt;0,H43-H42+D42,0))</f>
        <v>2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2" thickBot="1">
      <c r="A45" s="177" t="s">
        <v>396</v>
      </c>
      <c r="B45" s="178" t="s">
        <v>397</v>
      </c>
      <c r="C45" s="361">
        <f>C36+C38+C42</f>
        <v>339</v>
      </c>
      <c r="D45" s="362">
        <f>D36+D38+D42</f>
        <v>288</v>
      </c>
      <c r="E45" s="177" t="s">
        <v>398</v>
      </c>
      <c r="F45" s="179" t="s">
        <v>399</v>
      </c>
      <c r="G45" s="361">
        <f>G42+G36</f>
        <v>339</v>
      </c>
      <c r="H45" s="362">
        <f>H42+H36</f>
        <v>288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7">
        <f>pdeReportingDate</f>
        <v>45775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8" t="str">
        <f>authorName</f>
        <v>ТРАНСФИНАНС ООД</v>
      </c>
      <c r="C52" s="438"/>
      <c r="D52" s="438"/>
      <c r="E52" s="438"/>
      <c r="F52" s="438"/>
      <c r="G52" s="438"/>
      <c r="H52" s="438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5"/>
      <c r="B55" s="436" t="s">
        <v>291</v>
      </c>
      <c r="C55" s="436"/>
      <c r="D55" s="436"/>
      <c r="E55" s="436"/>
      <c r="F55" s="312"/>
      <c r="G55" s="34"/>
      <c r="H55" s="32"/>
    </row>
    <row r="56" spans="1:13" ht="15.75" customHeight="1">
      <c r="A56" s="415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5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5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5"/>
      <c r="B59" s="436"/>
      <c r="C59" s="436"/>
      <c r="D59" s="436"/>
      <c r="E59" s="436"/>
      <c r="F59" s="312"/>
      <c r="G59" s="34"/>
      <c r="H59" s="32"/>
    </row>
    <row r="60" spans="1:13">
      <c r="A60" s="415"/>
      <c r="B60" s="436"/>
      <c r="C60" s="436"/>
      <c r="D60" s="436"/>
      <c r="E60" s="436"/>
      <c r="F60" s="312"/>
      <c r="G60" s="34"/>
      <c r="H60" s="32"/>
    </row>
    <row r="61" spans="1:13">
      <c r="A61" s="415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>
      <selection activeCell="C50" sqref="C50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0.3320312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E1" s="46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БЪЛГАРСКИ ТРАНСПОРТЕН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115090481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 ht="16.2">
      <c r="A10" s="194" t="s">
        <v>403</v>
      </c>
      <c r="B10" s="195"/>
      <c r="C10" s="196"/>
      <c r="D10" s="197"/>
      <c r="E10" s="434"/>
    </row>
    <row r="11" spans="1:13">
      <c r="A11" s="184" t="s">
        <v>404</v>
      </c>
      <c r="B11" s="95" t="s">
        <v>405</v>
      </c>
      <c r="C11" s="108">
        <v>365</v>
      </c>
      <c r="D11" s="107">
        <v>313</v>
      </c>
    </row>
    <row r="12" spans="1:13">
      <c r="A12" s="184" t="s">
        <v>406</v>
      </c>
      <c r="B12" s="95" t="s">
        <v>407</v>
      </c>
      <c r="C12" s="108">
        <v>-146</v>
      </c>
      <c r="D12" s="107">
        <v>-135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-213</v>
      </c>
      <c r="D14" s="107">
        <v>-199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-3</v>
      </c>
      <c r="D15" s="107">
        <v>-1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-4</v>
      </c>
      <c r="D16" s="107">
        <v>-22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8" t="s">
        <v>424</v>
      </c>
      <c r="B21" s="199" t="s">
        <v>425</v>
      </c>
      <c r="C21" s="382">
        <f>SUM(C11:C20)</f>
        <v>-1</v>
      </c>
      <c r="D21" s="383">
        <f>SUM(D11:D20)</f>
        <v>-44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0</v>
      </c>
      <c r="D23" s="107">
        <v>-1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-1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45</v>
      </c>
      <c r="D37" s="107">
        <v>45</v>
      </c>
    </row>
    <row r="38" spans="1:13">
      <c r="A38" s="184" t="s">
        <v>455</v>
      </c>
      <c r="B38" s="95" t="s">
        <v>456</v>
      </c>
      <c r="C38" s="108">
        <v>-100</v>
      </c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2">
      <c r="A40" s="184" t="s">
        <v>459</v>
      </c>
      <c r="B40" s="95" t="s">
        <v>460</v>
      </c>
      <c r="C40" s="108">
        <v>12</v>
      </c>
      <c r="D40" s="107">
        <v>11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2" thickBot="1">
      <c r="A43" s="201" t="s">
        <v>465</v>
      </c>
      <c r="B43" s="202" t="s">
        <v>466</v>
      </c>
      <c r="C43" s="384">
        <f>SUM(C35:C42)</f>
        <v>-43</v>
      </c>
      <c r="D43" s="385">
        <f>SUM(D35:D42)</f>
        <v>56</v>
      </c>
      <c r="G43" s="96"/>
      <c r="H43" s="96"/>
    </row>
    <row r="44" spans="1:13" ht="16.2" thickBot="1">
      <c r="A44" s="205" t="s">
        <v>467</v>
      </c>
      <c r="B44" s="206" t="s">
        <v>468</v>
      </c>
      <c r="C44" s="212">
        <f>C43+C33+C21</f>
        <v>-44</v>
      </c>
      <c r="D44" s="213">
        <f>D43+D33+D21</f>
        <v>11</v>
      </c>
      <c r="G44" s="96"/>
      <c r="H44" s="96"/>
    </row>
    <row r="45" spans="1:13" ht="16.8" thickBot="1">
      <c r="A45" s="207" t="s">
        <v>469</v>
      </c>
      <c r="B45" s="208" t="s">
        <v>470</v>
      </c>
      <c r="C45" s="214">
        <v>1211</v>
      </c>
      <c r="D45" s="215">
        <v>978</v>
      </c>
      <c r="G45" s="96"/>
      <c r="H45" s="96"/>
    </row>
    <row r="46" spans="1:13" ht="16.8" thickBot="1">
      <c r="A46" s="210" t="s">
        <v>471</v>
      </c>
      <c r="B46" s="211" t="s">
        <v>472</v>
      </c>
      <c r="C46" s="216">
        <f>C45+C44</f>
        <v>1167</v>
      </c>
      <c r="D46" s="217">
        <f>D45+D44</f>
        <v>989</v>
      </c>
      <c r="G46" s="96"/>
      <c r="H46" s="96"/>
    </row>
    <row r="47" spans="1:13">
      <c r="A47" s="209" t="s">
        <v>473</v>
      </c>
      <c r="B47" s="218" t="s">
        <v>474</v>
      </c>
      <c r="C47" s="203">
        <v>1167</v>
      </c>
      <c r="D47" s="204">
        <v>989</v>
      </c>
      <c r="G47" s="96"/>
      <c r="H47" s="96"/>
    </row>
    <row r="48" spans="1:13" ht="16.2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7">
        <f>pdeReportingDate</f>
        <v>45775</v>
      </c>
      <c r="C54" s="437"/>
      <c r="D54" s="437"/>
      <c r="E54" s="437"/>
      <c r="F54" s="416"/>
      <c r="G54" s="416"/>
      <c r="H54" s="416"/>
      <c r="M54" s="69"/>
    </row>
    <row r="55" spans="1:13" s="32" customFormat="1">
      <c r="A55" s="413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4" t="s">
        <v>290</v>
      </c>
      <c r="B56" s="438" t="str">
        <f>authorName</f>
        <v>ТРАНСФИНАНС ООД</v>
      </c>
      <c r="C56" s="438"/>
      <c r="D56" s="438"/>
      <c r="E56" s="438"/>
      <c r="F56" s="54"/>
      <c r="G56" s="54"/>
      <c r="H56" s="54"/>
    </row>
    <row r="57" spans="1:13" s="32" customFormat="1">
      <c r="A57" s="414"/>
      <c r="B57" s="438"/>
      <c r="C57" s="438"/>
      <c r="D57" s="438"/>
      <c r="E57" s="438"/>
      <c r="F57" s="54"/>
      <c r="G57" s="54"/>
      <c r="H57" s="54"/>
    </row>
    <row r="58" spans="1:13" s="32" customFormat="1">
      <c r="A58" s="414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5"/>
      <c r="B59" s="436" t="s">
        <v>291</v>
      </c>
      <c r="C59" s="436"/>
      <c r="D59" s="436"/>
      <c r="E59" s="436"/>
      <c r="F59" s="312"/>
      <c r="G59" s="34"/>
      <c r="H59" s="32"/>
    </row>
    <row r="60" spans="1:13">
      <c r="A60" s="415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5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5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5"/>
      <c r="B63" s="436"/>
      <c r="C63" s="436"/>
      <c r="D63" s="436"/>
      <c r="E63" s="436"/>
      <c r="F63" s="312"/>
      <c r="G63" s="34"/>
      <c r="H63" s="32"/>
    </row>
    <row r="64" spans="1:13">
      <c r="A64" s="415"/>
      <c r="B64" s="436"/>
      <c r="C64" s="436"/>
      <c r="D64" s="436"/>
      <c r="E64" s="436"/>
      <c r="F64" s="312"/>
      <c r="G64" s="34"/>
      <c r="H64" s="32"/>
    </row>
    <row r="65" spans="1:8">
      <c r="A65" s="415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80" zoomScaleNormal="100" zoomScaleSheetLayoutView="80" workbookViewId="0">
      <selection activeCell="M36" sqref="M36"/>
    </sheetView>
  </sheetViews>
  <sheetFormatPr defaultColWidth="9.33203125" defaultRowHeight="15.6"/>
  <cols>
    <col min="1" max="1" width="50.6640625" style="302" customWidth="1"/>
    <col min="2" max="2" width="10.6640625" style="303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БЪЛГАРСКИ ТРАНСПОРТЕН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115090481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2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2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2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2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329</v>
      </c>
      <c r="D13" s="319">
        <f>'1-Баланс'!H20</f>
        <v>0</v>
      </c>
      <c r="E13" s="319">
        <f>'1-Баланс'!H21</f>
        <v>8</v>
      </c>
      <c r="F13" s="319">
        <f>'1-Баланс'!H23</f>
        <v>264</v>
      </c>
      <c r="G13" s="319">
        <f>'1-Баланс'!H24</f>
        <v>0</v>
      </c>
      <c r="H13" s="320">
        <v>1878</v>
      </c>
      <c r="I13" s="319">
        <f>'1-Баланс'!H29+'1-Баланс'!H32</f>
        <v>138</v>
      </c>
      <c r="J13" s="319">
        <f>'1-Баланс'!H30+'1-Баланс'!H33</f>
        <v>0</v>
      </c>
      <c r="K13" s="320"/>
      <c r="L13" s="319">
        <f>SUM(C13:K13)</f>
        <v>2617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2">
      <c r="A17" s="287" t="s">
        <v>507</v>
      </c>
      <c r="B17" s="288" t="s">
        <v>508</v>
      </c>
      <c r="C17" s="319">
        <f>C13+C14</f>
        <v>329</v>
      </c>
      <c r="D17" s="319">
        <f t="shared" ref="D17:M17" si="2">D13+D14</f>
        <v>0</v>
      </c>
      <c r="E17" s="319">
        <f t="shared" si="2"/>
        <v>8</v>
      </c>
      <c r="F17" s="319">
        <f t="shared" si="2"/>
        <v>264</v>
      </c>
      <c r="G17" s="319">
        <f t="shared" si="2"/>
        <v>0</v>
      </c>
      <c r="H17" s="319">
        <f t="shared" si="2"/>
        <v>1878</v>
      </c>
      <c r="I17" s="319">
        <f t="shared" si="2"/>
        <v>138</v>
      </c>
      <c r="J17" s="319">
        <f t="shared" si="2"/>
        <v>0</v>
      </c>
      <c r="K17" s="319">
        <f t="shared" si="2"/>
        <v>0</v>
      </c>
      <c r="L17" s="319">
        <f t="shared" si="1"/>
        <v>2617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36</v>
      </c>
      <c r="J18" s="319">
        <f>+'1-Баланс'!G33</f>
        <v>0</v>
      </c>
      <c r="K18" s="320"/>
      <c r="L18" s="319">
        <f t="shared" si="1"/>
        <v>36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2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2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329</v>
      </c>
      <c r="D31" s="319">
        <f t="shared" ref="D31:M31" si="6">D19+D22+D23+D26+D30+D29+D17+D18</f>
        <v>0</v>
      </c>
      <c r="E31" s="319">
        <f t="shared" si="6"/>
        <v>8</v>
      </c>
      <c r="F31" s="319">
        <f t="shared" si="6"/>
        <v>264</v>
      </c>
      <c r="G31" s="319">
        <f t="shared" si="6"/>
        <v>0</v>
      </c>
      <c r="H31" s="319">
        <f t="shared" si="6"/>
        <v>1878</v>
      </c>
      <c r="I31" s="319">
        <f t="shared" si="6"/>
        <v>174</v>
      </c>
      <c r="J31" s="319">
        <f t="shared" si="6"/>
        <v>0</v>
      </c>
      <c r="K31" s="319">
        <f t="shared" si="6"/>
        <v>0</v>
      </c>
      <c r="L31" s="319">
        <f t="shared" si="1"/>
        <v>2653</v>
      </c>
      <c r="M31" s="321">
        <f t="shared" si="6"/>
        <v>0</v>
      </c>
      <c r="N31" s="86"/>
    </row>
    <row r="32" spans="1:14" ht="31.2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1.8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1.8" thickBot="1">
      <c r="A34" s="295" t="s">
        <v>539</v>
      </c>
      <c r="B34" s="296" t="s">
        <v>540</v>
      </c>
      <c r="C34" s="322">
        <f t="shared" ref="C34:K34" si="7">C31+C32+C33</f>
        <v>329</v>
      </c>
      <c r="D34" s="322">
        <f t="shared" si="7"/>
        <v>0</v>
      </c>
      <c r="E34" s="322">
        <f t="shared" si="7"/>
        <v>8</v>
      </c>
      <c r="F34" s="322">
        <f t="shared" si="7"/>
        <v>264</v>
      </c>
      <c r="G34" s="322">
        <f t="shared" si="7"/>
        <v>0</v>
      </c>
      <c r="H34" s="322">
        <f t="shared" si="7"/>
        <v>1878</v>
      </c>
      <c r="I34" s="322">
        <f t="shared" si="7"/>
        <v>174</v>
      </c>
      <c r="J34" s="322">
        <f t="shared" si="7"/>
        <v>0</v>
      </c>
      <c r="K34" s="322">
        <f t="shared" si="7"/>
        <v>0</v>
      </c>
      <c r="L34" s="322">
        <f t="shared" si="1"/>
        <v>2653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7">
        <f>pdeReportingDate</f>
        <v>45775</v>
      </c>
      <c r="C38" s="437"/>
      <c r="D38" s="437"/>
      <c r="E38" s="437"/>
      <c r="F38" s="437"/>
      <c r="G38" s="437"/>
      <c r="H38" s="437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8" t="str">
        <f>authorName</f>
        <v>ТРАНСФИНАНС ООД</v>
      </c>
      <c r="C40" s="438"/>
      <c r="D40" s="438"/>
      <c r="E40" s="438"/>
      <c r="F40" s="438"/>
      <c r="G40" s="438"/>
      <c r="H40" s="438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5"/>
      <c r="B43" s="436" t="s">
        <v>291</v>
      </c>
      <c r="C43" s="436"/>
      <c r="D43" s="436"/>
      <c r="E43" s="436"/>
      <c r="F43" s="312"/>
      <c r="G43" s="34"/>
      <c r="H43" s="32"/>
    </row>
    <row r="44" spans="1:13">
      <c r="A44" s="415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5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5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5"/>
      <c r="B47" s="436"/>
      <c r="C47" s="436"/>
      <c r="D47" s="436"/>
      <c r="E47" s="436"/>
      <c r="F47" s="312"/>
      <c r="G47" s="34"/>
      <c r="H47" s="32"/>
    </row>
    <row r="48" spans="1:13">
      <c r="A48" s="415"/>
      <c r="B48" s="436"/>
      <c r="C48" s="436"/>
      <c r="D48" s="436"/>
      <c r="E48" s="436"/>
      <c r="F48" s="312"/>
      <c r="G48" s="34"/>
      <c r="H48" s="32"/>
    </row>
    <row r="49" spans="1:8">
      <c r="A49" s="415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5"/>
  <sheetViews>
    <sheetView view="pageBreakPreview" zoomScale="80" zoomScaleNormal="70" zoomScaleSheetLayoutView="80" workbookViewId="0">
      <selection activeCell="I155" sqref="I155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БЪЛГАРСКИ ТРАНСПОРТЕН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115090481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925</v>
      </c>
      <c r="B12" s="401"/>
      <c r="C12" s="65">
        <v>17</v>
      </c>
      <c r="D12" s="65">
        <v>22.32</v>
      </c>
      <c r="E12" s="65"/>
      <c r="F12" s="226">
        <f>C12-E12</f>
        <v>17</v>
      </c>
      <c r="G12" s="420"/>
    </row>
    <row r="13" spans="1:7">
      <c r="A13" s="400" t="s">
        <v>926</v>
      </c>
      <c r="B13" s="401"/>
      <c r="C13" s="65">
        <v>13</v>
      </c>
      <c r="D13" s="65">
        <v>33.18</v>
      </c>
      <c r="E13" s="65"/>
      <c r="F13" s="226">
        <f t="shared" ref="F13:F26" si="0">C13-E13</f>
        <v>13</v>
      </c>
    </row>
    <row r="14" spans="1:7">
      <c r="A14" s="400" t="s">
        <v>927</v>
      </c>
      <c r="B14" s="401"/>
      <c r="C14" s="65">
        <v>45</v>
      </c>
      <c r="D14" s="65">
        <v>23.37</v>
      </c>
      <c r="E14" s="65"/>
      <c r="F14" s="226">
        <f t="shared" si="0"/>
        <v>45</v>
      </c>
    </row>
    <row r="15" spans="1:7">
      <c r="A15" s="400" t="s">
        <v>928</v>
      </c>
      <c r="B15" s="401"/>
      <c r="C15" s="65">
        <v>19</v>
      </c>
      <c r="D15" s="65">
        <v>29.9</v>
      </c>
      <c r="E15" s="65"/>
      <c r="F15" s="226">
        <f t="shared" si="0"/>
        <v>19</v>
      </c>
    </row>
    <row r="16" spans="1:7">
      <c r="A16" s="400" t="s">
        <v>929</v>
      </c>
      <c r="B16" s="401"/>
      <c r="C16" s="65">
        <v>42</v>
      </c>
      <c r="D16" s="65">
        <v>33.770000000000003</v>
      </c>
      <c r="E16" s="65"/>
      <c r="F16" s="226">
        <f t="shared" si="0"/>
        <v>42</v>
      </c>
    </row>
    <row r="17" spans="1:8">
      <c r="A17" s="400" t="s">
        <v>930</v>
      </c>
      <c r="B17" s="401"/>
      <c r="C17" s="65">
        <v>24</v>
      </c>
      <c r="D17" s="65">
        <v>45.96</v>
      </c>
      <c r="E17" s="65"/>
      <c r="F17" s="226">
        <f t="shared" si="0"/>
        <v>24</v>
      </c>
    </row>
    <row r="18" spans="1:8">
      <c r="A18" s="400" t="s">
        <v>931</v>
      </c>
      <c r="B18" s="401"/>
      <c r="C18" s="65">
        <v>16</v>
      </c>
      <c r="D18" s="65">
        <v>2.56</v>
      </c>
      <c r="E18" s="65"/>
      <c r="F18" s="226">
        <f t="shared" si="0"/>
        <v>16</v>
      </c>
    </row>
    <row r="19" spans="1:8">
      <c r="A19" s="400" t="s">
        <v>932</v>
      </c>
      <c r="B19" s="401"/>
      <c r="C19" s="65">
        <v>18</v>
      </c>
      <c r="D19" s="65">
        <v>32</v>
      </c>
      <c r="E19" s="65"/>
      <c r="F19" s="226">
        <f t="shared" si="0"/>
        <v>18</v>
      </c>
    </row>
    <row r="20" spans="1:8">
      <c r="A20" s="400" t="s">
        <v>933</v>
      </c>
      <c r="B20" s="401"/>
      <c r="C20" s="65">
        <v>28</v>
      </c>
      <c r="D20" s="65">
        <v>13</v>
      </c>
      <c r="E20" s="65"/>
      <c r="F20" s="226">
        <f t="shared" si="0"/>
        <v>28</v>
      </c>
    </row>
    <row r="21" spans="1:8">
      <c r="A21" s="400" t="s">
        <v>934</v>
      </c>
      <c r="B21" s="401"/>
      <c r="C21" s="65">
        <v>18</v>
      </c>
      <c r="D21" s="65">
        <v>42</v>
      </c>
      <c r="E21" s="65"/>
      <c r="F21" s="226">
        <f t="shared" si="0"/>
        <v>18</v>
      </c>
    </row>
    <row r="22" spans="1:8">
      <c r="A22" s="400" t="s">
        <v>935</v>
      </c>
      <c r="B22" s="401"/>
      <c r="C22" s="65">
        <v>10</v>
      </c>
      <c r="D22" s="65">
        <v>9</v>
      </c>
      <c r="E22" s="65"/>
      <c r="F22" s="226">
        <f t="shared" si="0"/>
        <v>10</v>
      </c>
      <c r="G22" s="420"/>
    </row>
    <row r="23" spans="1:8">
      <c r="A23" s="400" t="s">
        <v>936</v>
      </c>
      <c r="B23" s="401"/>
      <c r="C23" s="65">
        <v>9</v>
      </c>
      <c r="D23" s="65">
        <v>8.7200000000000006</v>
      </c>
      <c r="E23" s="65"/>
      <c r="F23" s="226">
        <f t="shared" si="0"/>
        <v>9</v>
      </c>
      <c r="H23" s="420"/>
    </row>
    <row r="24" spans="1:8">
      <c r="A24" s="400" t="s">
        <v>937</v>
      </c>
      <c r="B24" s="401"/>
      <c r="C24" s="65">
        <v>23</v>
      </c>
      <c r="D24" s="65">
        <v>28</v>
      </c>
      <c r="E24" s="65"/>
      <c r="F24" s="226">
        <f t="shared" si="0"/>
        <v>23</v>
      </c>
    </row>
    <row r="25" spans="1:8">
      <c r="A25" s="400" t="s">
        <v>938</v>
      </c>
      <c r="B25" s="401"/>
      <c r="C25" s="65">
        <v>34</v>
      </c>
      <c r="D25" s="65">
        <v>20</v>
      </c>
      <c r="E25" s="65"/>
      <c r="F25" s="226">
        <f t="shared" si="0"/>
        <v>34</v>
      </c>
    </row>
    <row r="26" spans="1:8">
      <c r="A26" s="400" t="s">
        <v>939</v>
      </c>
      <c r="B26" s="401"/>
      <c r="C26" s="65">
        <v>14</v>
      </c>
      <c r="D26" s="65">
        <v>13</v>
      </c>
      <c r="E26" s="65"/>
      <c r="F26" s="226">
        <f t="shared" si="0"/>
        <v>14</v>
      </c>
    </row>
    <row r="27" spans="1:8">
      <c r="A27" s="400" t="s">
        <v>940</v>
      </c>
      <c r="B27" s="401"/>
      <c r="C27" s="65">
        <v>31</v>
      </c>
      <c r="D27" s="65">
        <v>9</v>
      </c>
      <c r="E27" s="65"/>
      <c r="F27" s="226">
        <v>31</v>
      </c>
    </row>
    <row r="28" spans="1:8">
      <c r="A28" s="400" t="s">
        <v>941</v>
      </c>
      <c r="B28" s="401"/>
      <c r="C28" s="65">
        <v>86</v>
      </c>
      <c r="D28" s="65">
        <v>41</v>
      </c>
      <c r="E28" s="65"/>
      <c r="F28" s="226">
        <v>86</v>
      </c>
    </row>
    <row r="29" spans="1:8">
      <c r="A29" s="400" t="s">
        <v>942</v>
      </c>
      <c r="B29" s="401"/>
      <c r="C29" s="65">
        <v>300</v>
      </c>
      <c r="D29" s="65">
        <v>100</v>
      </c>
      <c r="E29" s="65"/>
      <c r="F29" s="226">
        <v>300</v>
      </c>
    </row>
    <row r="30" spans="1:8" ht="16.2">
      <c r="A30" s="258" t="s">
        <v>550</v>
      </c>
      <c r="B30" s="259" t="s">
        <v>551</v>
      </c>
      <c r="C30" s="228">
        <f>SUM(C12:C29)</f>
        <v>747</v>
      </c>
      <c r="D30" s="228"/>
      <c r="E30" s="228">
        <f>SUM(E12:E26)</f>
        <v>0</v>
      </c>
      <c r="F30" s="228">
        <f>SUM(F12:F29)</f>
        <v>747</v>
      </c>
    </row>
    <row r="31" spans="1:8" ht="16.2">
      <c r="A31" s="257" t="s">
        <v>552</v>
      </c>
      <c r="B31" s="259"/>
      <c r="C31" s="227"/>
      <c r="D31" s="227"/>
      <c r="E31" s="227"/>
      <c r="F31" s="227"/>
    </row>
    <row r="32" spans="1:8">
      <c r="A32" s="400">
        <v>1</v>
      </c>
      <c r="B32" s="401"/>
      <c r="C32" s="65"/>
      <c r="D32" s="65"/>
      <c r="E32" s="65"/>
      <c r="F32" s="226">
        <f>C32-E32</f>
        <v>0</v>
      </c>
    </row>
    <row r="33" spans="1:6">
      <c r="A33" s="400">
        <v>2</v>
      </c>
      <c r="B33" s="401"/>
      <c r="C33" s="65"/>
      <c r="D33" s="65"/>
      <c r="E33" s="65"/>
      <c r="F33" s="226">
        <f t="shared" ref="F33:F46" si="1">C33-E33</f>
        <v>0</v>
      </c>
    </row>
    <row r="34" spans="1:6">
      <c r="A34" s="400">
        <v>3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4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5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6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7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8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9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10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11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12</v>
      </c>
      <c r="B43" s="401"/>
      <c r="C43" s="65"/>
      <c r="D43" s="65"/>
      <c r="E43" s="65"/>
      <c r="F43" s="226">
        <f t="shared" si="1"/>
        <v>0</v>
      </c>
    </row>
    <row r="44" spans="1:6">
      <c r="A44" s="400">
        <v>13</v>
      </c>
      <c r="B44" s="401"/>
      <c r="C44" s="65"/>
      <c r="D44" s="65"/>
      <c r="E44" s="65"/>
      <c r="F44" s="226">
        <f t="shared" si="1"/>
        <v>0</v>
      </c>
    </row>
    <row r="45" spans="1:6">
      <c r="A45" s="400">
        <v>14</v>
      </c>
      <c r="B45" s="401"/>
      <c r="C45" s="65"/>
      <c r="D45" s="65"/>
      <c r="E45" s="65"/>
      <c r="F45" s="226">
        <f t="shared" si="1"/>
        <v>0</v>
      </c>
    </row>
    <row r="46" spans="1:6">
      <c r="A46" s="400">
        <v>15</v>
      </c>
      <c r="B46" s="401"/>
      <c r="C46" s="65"/>
      <c r="D46" s="65"/>
      <c r="E46" s="65"/>
      <c r="F46" s="226">
        <f t="shared" si="1"/>
        <v>0</v>
      </c>
    </row>
    <row r="47" spans="1:6" ht="16.2">
      <c r="A47" s="258" t="s">
        <v>553</v>
      </c>
      <c r="B47" s="259" t="s">
        <v>554</v>
      </c>
      <c r="C47" s="228">
        <f>SUM(C32:C46)</f>
        <v>0</v>
      </c>
      <c r="D47" s="228"/>
      <c r="E47" s="228">
        <f>SUM(E32:E46)</f>
        <v>0</v>
      </c>
      <c r="F47" s="228">
        <f>SUM(F32:F46)</f>
        <v>0</v>
      </c>
    </row>
    <row r="48" spans="1:6">
      <c r="A48" s="257" t="s">
        <v>555</v>
      </c>
      <c r="B48" s="260"/>
      <c r="C48" s="261"/>
      <c r="D48" s="227"/>
      <c r="E48" s="227"/>
      <c r="F48" s="227"/>
    </row>
    <row r="49" spans="1:6">
      <c r="A49" s="400">
        <v>1</v>
      </c>
      <c r="B49" s="401"/>
      <c r="C49" s="65"/>
      <c r="D49" s="65"/>
      <c r="E49" s="65"/>
      <c r="F49" s="226">
        <f>C49-E49</f>
        <v>0</v>
      </c>
    </row>
    <row r="50" spans="1:6">
      <c r="A50" s="400">
        <v>2</v>
      </c>
      <c r="B50" s="401"/>
      <c r="C50" s="65"/>
      <c r="D50" s="65"/>
      <c r="E50" s="65"/>
      <c r="F50" s="226">
        <f t="shared" ref="F50:F63" si="2">C50-E50</f>
        <v>0</v>
      </c>
    </row>
    <row r="51" spans="1:6">
      <c r="A51" s="400">
        <v>3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4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5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6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7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8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9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10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11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12</v>
      </c>
      <c r="B60" s="401"/>
      <c r="C60" s="65"/>
      <c r="D60" s="65"/>
      <c r="E60" s="65"/>
      <c r="F60" s="226">
        <f t="shared" si="2"/>
        <v>0</v>
      </c>
    </row>
    <row r="61" spans="1:6">
      <c r="A61" s="400">
        <v>13</v>
      </c>
      <c r="B61" s="401"/>
      <c r="C61" s="65"/>
      <c r="D61" s="65"/>
      <c r="E61" s="65"/>
      <c r="F61" s="226">
        <f t="shared" si="2"/>
        <v>0</v>
      </c>
    </row>
    <row r="62" spans="1:6">
      <c r="A62" s="400">
        <v>14</v>
      </c>
      <c r="B62" s="401"/>
      <c r="C62" s="65"/>
      <c r="D62" s="65"/>
      <c r="E62" s="65"/>
      <c r="F62" s="226">
        <f t="shared" si="2"/>
        <v>0</v>
      </c>
    </row>
    <row r="63" spans="1:6">
      <c r="A63" s="400">
        <v>15</v>
      </c>
      <c r="B63" s="401"/>
      <c r="C63" s="65"/>
      <c r="D63" s="65"/>
      <c r="E63" s="65"/>
      <c r="F63" s="226">
        <f t="shared" si="2"/>
        <v>0</v>
      </c>
    </row>
    <row r="64" spans="1:6" ht="16.2">
      <c r="A64" s="258" t="s">
        <v>556</v>
      </c>
      <c r="B64" s="259" t="s">
        <v>557</v>
      </c>
      <c r="C64" s="228">
        <f>SUM(C49:C63)</f>
        <v>0</v>
      </c>
      <c r="D64" s="228"/>
      <c r="E64" s="228">
        <f>SUM(E49:E63)</f>
        <v>0</v>
      </c>
      <c r="F64" s="228">
        <f>SUM(F49:F63)</f>
        <v>0</v>
      </c>
    </row>
    <row r="65" spans="1:6" ht="16.2">
      <c r="A65" s="255" t="s">
        <v>558</v>
      </c>
      <c r="B65" s="259"/>
      <c r="C65" s="227"/>
      <c r="D65" s="227"/>
      <c r="E65" s="227"/>
      <c r="F65" s="227"/>
    </row>
    <row r="66" spans="1:6">
      <c r="A66" s="400" t="s">
        <v>943</v>
      </c>
      <c r="B66" s="401"/>
      <c r="C66" s="65">
        <v>26</v>
      </c>
      <c r="D66" s="65">
        <v>44.67</v>
      </c>
      <c r="E66" s="65"/>
      <c r="F66" s="226">
        <f>C66-E66</f>
        <v>26</v>
      </c>
    </row>
    <row r="67" spans="1:6">
      <c r="A67" s="400" t="s">
        <v>944</v>
      </c>
      <c r="B67" s="401"/>
      <c r="C67" s="65">
        <v>12</v>
      </c>
      <c r="D67" s="65">
        <v>5.05</v>
      </c>
      <c r="E67" s="65"/>
      <c r="F67" s="226">
        <f t="shared" ref="F67:F80" si="3">C67-E67</f>
        <v>12</v>
      </c>
    </row>
    <row r="68" spans="1:6">
      <c r="A68" s="400" t="s">
        <v>945</v>
      </c>
      <c r="B68" s="401"/>
      <c r="C68" s="65">
        <v>3</v>
      </c>
      <c r="D68" s="65">
        <v>5.9</v>
      </c>
      <c r="E68" s="65"/>
      <c r="F68" s="226">
        <f t="shared" si="3"/>
        <v>3</v>
      </c>
    </row>
    <row r="69" spans="1:6">
      <c r="A69" s="400" t="s">
        <v>946</v>
      </c>
      <c r="B69" s="401"/>
      <c r="C69" s="65">
        <v>3</v>
      </c>
      <c r="D69" s="65">
        <v>5.9</v>
      </c>
      <c r="E69" s="65"/>
      <c r="F69" s="226">
        <f t="shared" si="3"/>
        <v>3</v>
      </c>
    </row>
    <row r="70" spans="1:6">
      <c r="A70" s="400">
        <v>5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6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7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8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9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10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11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12</v>
      </c>
      <c r="B77" s="401"/>
      <c r="C77" s="65"/>
      <c r="D77" s="65"/>
      <c r="E77" s="65"/>
      <c r="F77" s="226">
        <f t="shared" si="3"/>
        <v>0</v>
      </c>
    </row>
    <row r="78" spans="1:6">
      <c r="A78" s="400">
        <v>13</v>
      </c>
      <c r="B78" s="401"/>
      <c r="C78" s="65"/>
      <c r="D78" s="65"/>
      <c r="E78" s="65"/>
      <c r="F78" s="226">
        <f t="shared" si="3"/>
        <v>0</v>
      </c>
    </row>
    <row r="79" spans="1:6">
      <c r="A79" s="400">
        <v>14</v>
      </c>
      <c r="B79" s="401"/>
      <c r="C79" s="65"/>
      <c r="D79" s="65"/>
      <c r="E79" s="65"/>
      <c r="F79" s="226">
        <f t="shared" si="3"/>
        <v>0</v>
      </c>
    </row>
    <row r="80" spans="1:6">
      <c r="A80" s="400">
        <v>15</v>
      </c>
      <c r="B80" s="401"/>
      <c r="C80" s="65"/>
      <c r="D80" s="65"/>
      <c r="E80" s="65"/>
      <c r="F80" s="226">
        <f t="shared" si="3"/>
        <v>0</v>
      </c>
    </row>
    <row r="81" spans="1:6" ht="16.2">
      <c r="A81" s="258" t="s">
        <v>559</v>
      </c>
      <c r="B81" s="259" t="s">
        <v>560</v>
      </c>
      <c r="C81" s="228">
        <f>SUM(C66:C80)</f>
        <v>44</v>
      </c>
      <c r="D81" s="228"/>
      <c r="E81" s="228">
        <f>SUM(E66:E80)</f>
        <v>0</v>
      </c>
      <c r="F81" s="228">
        <f>SUM(F66:F80)</f>
        <v>44</v>
      </c>
    </row>
    <row r="82" spans="1:6" ht="16.2">
      <c r="A82" s="262" t="s">
        <v>561</v>
      </c>
      <c r="B82" s="259" t="s">
        <v>562</v>
      </c>
      <c r="C82" s="228">
        <f>C81+C64+C47+C30</f>
        <v>791</v>
      </c>
      <c r="D82" s="228"/>
      <c r="E82" s="228">
        <f>E81+E64+E47+E30</f>
        <v>0</v>
      </c>
      <c r="F82" s="228">
        <f>F81+F64+F47+F30</f>
        <v>791</v>
      </c>
    </row>
    <row r="83" spans="1:6" ht="16.2">
      <c r="A83" s="255" t="s">
        <v>563</v>
      </c>
      <c r="B83" s="259"/>
      <c r="C83" s="226"/>
      <c r="D83" s="226"/>
      <c r="E83" s="226"/>
      <c r="F83" s="226"/>
    </row>
    <row r="84" spans="1:6" ht="16.2">
      <c r="A84" s="257" t="s">
        <v>549</v>
      </c>
      <c r="B84" s="263"/>
      <c r="C84" s="227"/>
      <c r="D84" s="227"/>
      <c r="E84" s="227"/>
      <c r="F84" s="227"/>
    </row>
    <row r="85" spans="1:6">
      <c r="A85" s="400">
        <v>1</v>
      </c>
      <c r="B85" s="401"/>
      <c r="C85" s="65"/>
      <c r="D85" s="65"/>
      <c r="E85" s="65"/>
      <c r="F85" s="226">
        <f>C85-E85</f>
        <v>0</v>
      </c>
    </row>
    <row r="86" spans="1:6">
      <c r="A86" s="400">
        <v>2</v>
      </c>
      <c r="B86" s="401"/>
      <c r="C86" s="65"/>
      <c r="D86" s="65"/>
      <c r="E86" s="65"/>
      <c r="F86" s="226">
        <f t="shared" ref="F86:F99" si="4">C86-E86</f>
        <v>0</v>
      </c>
    </row>
    <row r="87" spans="1:6">
      <c r="A87" s="400">
        <v>3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4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5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6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7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8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9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10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11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12</v>
      </c>
      <c r="B96" s="401"/>
      <c r="C96" s="65"/>
      <c r="D96" s="65"/>
      <c r="E96" s="65"/>
      <c r="F96" s="226">
        <f t="shared" si="4"/>
        <v>0</v>
      </c>
    </row>
    <row r="97" spans="1:6">
      <c r="A97" s="400">
        <v>13</v>
      </c>
      <c r="B97" s="401"/>
      <c r="C97" s="65"/>
      <c r="D97" s="65"/>
      <c r="E97" s="65"/>
      <c r="F97" s="226">
        <f t="shared" si="4"/>
        <v>0</v>
      </c>
    </row>
    <row r="98" spans="1:6">
      <c r="A98" s="400">
        <v>14</v>
      </c>
      <c r="B98" s="401"/>
      <c r="C98" s="65"/>
      <c r="D98" s="65"/>
      <c r="E98" s="65"/>
      <c r="F98" s="226">
        <f t="shared" si="4"/>
        <v>0</v>
      </c>
    </row>
    <row r="99" spans="1:6">
      <c r="A99" s="400">
        <v>15</v>
      </c>
      <c r="B99" s="401"/>
      <c r="C99" s="65"/>
      <c r="D99" s="65"/>
      <c r="E99" s="65"/>
      <c r="F99" s="226">
        <f t="shared" si="4"/>
        <v>0</v>
      </c>
    </row>
    <row r="100" spans="1:6" ht="16.2">
      <c r="A100" s="258" t="s">
        <v>550</v>
      </c>
      <c r="B100" s="259" t="s">
        <v>564</v>
      </c>
      <c r="C100" s="228">
        <f>SUM(C85:C99)</f>
        <v>0</v>
      </c>
      <c r="D100" s="228"/>
      <c r="E100" s="228">
        <f>SUM(E85:E99)</f>
        <v>0</v>
      </c>
      <c r="F100" s="228">
        <f>SUM(F85:F99)</f>
        <v>0</v>
      </c>
    </row>
    <row r="101" spans="1:6">
      <c r="A101" s="257" t="s">
        <v>552</v>
      </c>
      <c r="B101" s="264"/>
      <c r="C101" s="226"/>
      <c r="D101" s="226"/>
      <c r="E101" s="226"/>
      <c r="F101" s="226"/>
    </row>
    <row r="102" spans="1:6">
      <c r="A102" s="400">
        <v>1</v>
      </c>
      <c r="B102" s="401"/>
      <c r="C102" s="65"/>
      <c r="D102" s="65"/>
      <c r="E102" s="65"/>
      <c r="F102" s="226">
        <f>C102-E102</f>
        <v>0</v>
      </c>
    </row>
    <row r="103" spans="1:6">
      <c r="A103" s="400">
        <v>2</v>
      </c>
      <c r="B103" s="401"/>
      <c r="C103" s="65"/>
      <c r="D103" s="65"/>
      <c r="E103" s="65"/>
      <c r="F103" s="226">
        <f t="shared" ref="F103:F116" si="5">C103-E103</f>
        <v>0</v>
      </c>
    </row>
    <row r="104" spans="1:6">
      <c r="A104" s="400">
        <v>3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4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5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6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7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8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9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10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11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12</v>
      </c>
      <c r="B113" s="401"/>
      <c r="C113" s="65"/>
      <c r="D113" s="65"/>
      <c r="E113" s="65"/>
      <c r="F113" s="226">
        <f t="shared" si="5"/>
        <v>0</v>
      </c>
    </row>
    <row r="114" spans="1:6">
      <c r="A114" s="400">
        <v>13</v>
      </c>
      <c r="B114" s="401"/>
      <c r="C114" s="65"/>
      <c r="D114" s="65"/>
      <c r="E114" s="65"/>
      <c r="F114" s="226">
        <f t="shared" si="5"/>
        <v>0</v>
      </c>
    </row>
    <row r="115" spans="1:6">
      <c r="A115" s="400">
        <v>14</v>
      </c>
      <c r="B115" s="401"/>
      <c r="C115" s="65"/>
      <c r="D115" s="65"/>
      <c r="E115" s="65"/>
      <c r="F115" s="226">
        <f t="shared" si="5"/>
        <v>0</v>
      </c>
    </row>
    <row r="116" spans="1:6">
      <c r="A116" s="400">
        <v>15</v>
      </c>
      <c r="B116" s="401"/>
      <c r="C116" s="65"/>
      <c r="D116" s="65"/>
      <c r="E116" s="65"/>
      <c r="F116" s="226">
        <f t="shared" si="5"/>
        <v>0</v>
      </c>
    </row>
    <row r="117" spans="1:6" ht="16.2">
      <c r="A117" s="258" t="s">
        <v>553</v>
      </c>
      <c r="B117" s="259" t="s">
        <v>565</v>
      </c>
      <c r="C117" s="228">
        <f>SUM(C102:C116)</f>
        <v>0</v>
      </c>
      <c r="D117" s="228"/>
      <c r="E117" s="228">
        <f>SUM(E102:E116)</f>
        <v>0</v>
      </c>
      <c r="F117" s="228">
        <f>SUM(F102:F116)</f>
        <v>0</v>
      </c>
    </row>
    <row r="118" spans="1:6" ht="21.75" customHeight="1">
      <c r="A118" s="257" t="s">
        <v>555</v>
      </c>
      <c r="B118" s="259"/>
      <c r="C118" s="227"/>
      <c r="D118" s="227"/>
      <c r="E118" s="227"/>
      <c r="F118" s="227"/>
    </row>
    <row r="119" spans="1:6">
      <c r="A119" s="400">
        <v>1</v>
      </c>
      <c r="B119" s="401"/>
      <c r="C119" s="65"/>
      <c r="D119" s="65"/>
      <c r="E119" s="65"/>
      <c r="F119" s="226">
        <f>C119-E119</f>
        <v>0</v>
      </c>
    </row>
    <row r="120" spans="1:6">
      <c r="A120" s="400">
        <v>2</v>
      </c>
      <c r="B120" s="401"/>
      <c r="C120" s="65"/>
      <c r="D120" s="65"/>
      <c r="E120" s="65"/>
      <c r="F120" s="226">
        <f t="shared" ref="F120:F133" si="6">C120-E120</f>
        <v>0</v>
      </c>
    </row>
    <row r="121" spans="1:6">
      <c r="A121" s="400">
        <v>3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4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5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6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7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8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9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10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11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12</v>
      </c>
      <c r="B130" s="401"/>
      <c r="C130" s="65"/>
      <c r="D130" s="65"/>
      <c r="E130" s="65"/>
      <c r="F130" s="226">
        <f t="shared" si="6"/>
        <v>0</v>
      </c>
    </row>
    <row r="131" spans="1:6">
      <c r="A131" s="400">
        <v>13</v>
      </c>
      <c r="B131" s="401"/>
      <c r="C131" s="65"/>
      <c r="D131" s="65"/>
      <c r="E131" s="65"/>
      <c r="F131" s="226">
        <f t="shared" si="6"/>
        <v>0</v>
      </c>
    </row>
    <row r="132" spans="1:6">
      <c r="A132" s="400">
        <v>14</v>
      </c>
      <c r="B132" s="401"/>
      <c r="C132" s="65"/>
      <c r="D132" s="65"/>
      <c r="E132" s="65"/>
      <c r="F132" s="226">
        <f t="shared" si="6"/>
        <v>0</v>
      </c>
    </row>
    <row r="133" spans="1:6">
      <c r="A133" s="400">
        <v>15</v>
      </c>
      <c r="B133" s="401"/>
      <c r="C133" s="65"/>
      <c r="D133" s="65"/>
      <c r="E133" s="65"/>
      <c r="F133" s="226">
        <f t="shared" si="6"/>
        <v>0</v>
      </c>
    </row>
    <row r="134" spans="1:6" ht="16.2">
      <c r="A134" s="258" t="s">
        <v>556</v>
      </c>
      <c r="B134" s="259" t="s">
        <v>566</v>
      </c>
      <c r="C134" s="228">
        <f>SUM(C119:C133)</f>
        <v>0</v>
      </c>
      <c r="D134" s="228"/>
      <c r="E134" s="228">
        <f>SUM(E119:E133)</f>
        <v>0</v>
      </c>
      <c r="F134" s="228">
        <f>SUM(F119:F133)</f>
        <v>0</v>
      </c>
    </row>
    <row r="135" spans="1:6" ht="16.2">
      <c r="A135" s="255" t="s">
        <v>558</v>
      </c>
      <c r="B135" s="259"/>
      <c r="C135" s="227"/>
      <c r="D135" s="227"/>
      <c r="E135" s="227"/>
      <c r="F135" s="227"/>
    </row>
    <row r="136" spans="1:6">
      <c r="A136" s="400">
        <v>1</v>
      </c>
      <c r="B136" s="401"/>
      <c r="C136" s="65"/>
      <c r="D136" s="65"/>
      <c r="E136" s="65"/>
      <c r="F136" s="226">
        <f>C136-E136</f>
        <v>0</v>
      </c>
    </row>
    <row r="137" spans="1:6">
      <c r="A137" s="400">
        <v>2</v>
      </c>
      <c r="B137" s="401"/>
      <c r="C137" s="65"/>
      <c r="D137" s="65"/>
      <c r="E137" s="65"/>
      <c r="F137" s="226">
        <f t="shared" ref="F137:F150" si="7">C137-E137</f>
        <v>0</v>
      </c>
    </row>
    <row r="138" spans="1:6">
      <c r="A138" s="400">
        <v>3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4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5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6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7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8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9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10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11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12</v>
      </c>
      <c r="B147" s="401"/>
      <c r="C147" s="65"/>
      <c r="D147" s="65"/>
      <c r="E147" s="65"/>
      <c r="F147" s="226">
        <f t="shared" si="7"/>
        <v>0</v>
      </c>
    </row>
    <row r="148" spans="1:8">
      <c r="A148" s="400">
        <v>13</v>
      </c>
      <c r="B148" s="401"/>
      <c r="C148" s="65"/>
      <c r="D148" s="65"/>
      <c r="E148" s="65"/>
      <c r="F148" s="226">
        <f t="shared" si="7"/>
        <v>0</v>
      </c>
    </row>
    <row r="149" spans="1:8">
      <c r="A149" s="400">
        <v>14</v>
      </c>
      <c r="B149" s="401"/>
      <c r="C149" s="65"/>
      <c r="D149" s="65"/>
      <c r="E149" s="65"/>
      <c r="F149" s="226">
        <f t="shared" si="7"/>
        <v>0</v>
      </c>
    </row>
    <row r="150" spans="1:8">
      <c r="A150" s="400">
        <v>15</v>
      </c>
      <c r="B150" s="401"/>
      <c r="C150" s="65"/>
      <c r="D150" s="65"/>
      <c r="E150" s="65"/>
      <c r="F150" s="226">
        <f t="shared" si="7"/>
        <v>0</v>
      </c>
    </row>
    <row r="151" spans="1:8" ht="16.2">
      <c r="A151" s="258" t="s">
        <v>559</v>
      </c>
      <c r="B151" s="259" t="s">
        <v>567</v>
      </c>
      <c r="C151" s="228">
        <f>SUM(C136:C150)</f>
        <v>0</v>
      </c>
      <c r="D151" s="228"/>
      <c r="E151" s="228">
        <f>SUM(E136:E150)</f>
        <v>0</v>
      </c>
      <c r="F151" s="228">
        <f>SUM(F136:F150)</f>
        <v>0</v>
      </c>
    </row>
    <row r="152" spans="1:8" ht="16.2">
      <c r="A152" s="262" t="s">
        <v>568</v>
      </c>
      <c r="B152" s="259" t="s">
        <v>569</v>
      </c>
      <c r="C152" s="228">
        <f>C151+C134+C117+C100</f>
        <v>0</v>
      </c>
      <c r="D152" s="228"/>
      <c r="E152" s="228">
        <f>E151+E134+E117+E100</f>
        <v>0</v>
      </c>
      <c r="F152" s="228">
        <f>F151+F134+F117+F100</f>
        <v>0</v>
      </c>
    </row>
    <row r="153" spans="1:8">
      <c r="A153" s="265"/>
      <c r="B153" s="266"/>
      <c r="C153" s="267"/>
      <c r="D153" s="267"/>
      <c r="E153" s="267"/>
      <c r="F153" s="267"/>
    </row>
    <row r="154" spans="1:8">
      <c r="A154" s="413" t="s">
        <v>5</v>
      </c>
      <c r="B154" s="437">
        <f>pdeReportingDate</f>
        <v>45775</v>
      </c>
      <c r="C154" s="437"/>
      <c r="D154" s="437"/>
      <c r="E154" s="437"/>
      <c r="F154" s="437"/>
      <c r="G154" s="437"/>
      <c r="H154" s="437"/>
    </row>
    <row r="155" spans="1:8">
      <c r="A155" s="413"/>
      <c r="B155" s="38"/>
      <c r="C155" s="38"/>
      <c r="D155" s="38"/>
      <c r="E155" s="38"/>
      <c r="F155" s="38"/>
      <c r="G155" s="38"/>
      <c r="H155" s="38"/>
    </row>
    <row r="156" spans="1:8">
      <c r="A156" s="414" t="s">
        <v>290</v>
      </c>
      <c r="B156" s="438" t="str">
        <f>authorName</f>
        <v>ТРАНСФИНАНС ООД</v>
      </c>
      <c r="C156" s="438"/>
      <c r="D156" s="438"/>
      <c r="E156" s="438"/>
      <c r="F156" s="438"/>
      <c r="G156" s="438"/>
      <c r="H156" s="438"/>
    </row>
    <row r="157" spans="1:8">
      <c r="A157" s="414"/>
      <c r="B157" s="54"/>
      <c r="C157" s="54"/>
      <c r="D157" s="54"/>
      <c r="E157" s="54"/>
      <c r="F157" s="54"/>
      <c r="G157" s="54"/>
      <c r="H157" s="54"/>
    </row>
    <row r="158" spans="1:8">
      <c r="A158" s="414" t="s">
        <v>10</v>
      </c>
      <c r="B158" s="439"/>
      <c r="C158" s="439"/>
      <c r="D158" s="439"/>
      <c r="E158" s="439"/>
      <c r="F158" s="439"/>
      <c r="G158" s="439"/>
      <c r="H158" s="439"/>
    </row>
    <row r="159" spans="1:8">
      <c r="A159" s="415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5"/>
      <c r="B160" s="436" t="s">
        <v>291</v>
      </c>
      <c r="C160" s="436"/>
      <c r="D160" s="436"/>
      <c r="E160" s="436"/>
      <c r="F160" s="312"/>
      <c r="G160" s="34"/>
      <c r="H160" s="32"/>
    </row>
    <row r="161" spans="1:8">
      <c r="A161" s="415"/>
      <c r="B161" s="436" t="s">
        <v>291</v>
      </c>
      <c r="C161" s="436"/>
      <c r="D161" s="436"/>
      <c r="E161" s="436"/>
      <c r="F161" s="312"/>
      <c r="G161" s="34"/>
      <c r="H161" s="32"/>
    </row>
    <row r="162" spans="1:8">
      <c r="A162" s="415"/>
      <c r="B162" s="436" t="s">
        <v>291</v>
      </c>
      <c r="C162" s="436"/>
      <c r="D162" s="436"/>
      <c r="E162" s="436"/>
      <c r="F162" s="312"/>
      <c r="G162" s="34"/>
      <c r="H162" s="32"/>
    </row>
    <row r="163" spans="1:8">
      <c r="A163" s="415"/>
      <c r="B163" s="436"/>
      <c r="C163" s="436"/>
      <c r="D163" s="436"/>
      <c r="E163" s="436"/>
      <c r="F163" s="312"/>
      <c r="G163" s="34"/>
      <c r="H163" s="32"/>
    </row>
    <row r="164" spans="1:8">
      <c r="A164" s="415"/>
      <c r="B164" s="436"/>
      <c r="C164" s="436"/>
      <c r="D164" s="436"/>
      <c r="E164" s="436"/>
      <c r="F164" s="312"/>
      <c r="G164" s="34"/>
      <c r="H164" s="32"/>
    </row>
    <row r="165" spans="1:8">
      <c r="A165" s="415"/>
      <c r="B165" s="436"/>
      <c r="C165" s="436"/>
      <c r="D165" s="436"/>
      <c r="E165" s="436"/>
      <c r="F165" s="312"/>
      <c r="G165" s="34"/>
      <c r="H165" s="32"/>
    </row>
  </sheetData>
  <sheetProtection insertRows="0"/>
  <mergeCells count="10">
    <mergeCell ref="B162:E162"/>
    <mergeCell ref="B163:E163"/>
    <mergeCell ref="B164:E164"/>
    <mergeCell ref="B165:E165"/>
    <mergeCell ref="B154:H154"/>
    <mergeCell ref="B156:H156"/>
    <mergeCell ref="B158:H158"/>
    <mergeCell ref="B159:E159"/>
    <mergeCell ref="B160:E160"/>
    <mergeCell ref="B161:E161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r:id="rId1"/>
  <headerFooter alignWithMargins="0"/>
  <rowBreaks count="2" manualBreakCount="2">
    <brk id="64" max="5" man="1"/>
    <brk id="117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6">
      <c r="A2" s="387" t="str">
        <f>CONCATENATE("на информацията, въведена в справките на ",UPPER(pdeName))</f>
        <v>на информацията, въведена в справките на БЪЛГАРСКИ ТРАНСПОРТЕН ХОЛДИНГ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6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3832</v>
      </c>
      <c r="D6" s="423">
        <f t="shared" ref="D6:D15" si="0">C6-E6</f>
        <v>0</v>
      </c>
      <c r="E6" s="396">
        <f>'1-Баланс'!G95</f>
        <v>3832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2653</v>
      </c>
      <c r="D7" s="423">
        <f t="shared" si="0"/>
        <v>2324</v>
      </c>
      <c r="E7" s="396">
        <f>'1-Баланс'!G18</f>
        <v>329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36</v>
      </c>
      <c r="D8" s="423">
        <f t="shared" si="0"/>
        <v>0</v>
      </c>
      <c r="E8" s="396">
        <f>ABS('2-Отчет за доходите'!C44)-ABS('2-Отчет за доходите'!G44)</f>
        <v>36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1211</v>
      </c>
      <c r="D9" s="423">
        <f t="shared" si="0"/>
        <v>0</v>
      </c>
      <c r="E9" s="396">
        <f>'3-Отчет за паричния поток'!C45</f>
        <v>1211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1167</v>
      </c>
      <c r="D10" s="423">
        <f t="shared" si="0"/>
        <v>0</v>
      </c>
      <c r="E10" s="396">
        <f>'3-Отчет за паричния поток'!C46</f>
        <v>1167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2653</v>
      </c>
      <c r="D11" s="423">
        <f t="shared" si="0"/>
        <v>0</v>
      </c>
      <c r="E11" s="396">
        <f>'4-Отчет за собствения капитал'!L34</f>
        <v>2653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747</v>
      </c>
      <c r="D12" s="423">
        <f t="shared" si="0"/>
        <v>0</v>
      </c>
      <c r="E12" s="396">
        <f>'Справка 5'!C30+'Справка 5'!C100</f>
        <v>747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5'!C47+'Справка 5'!C117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3">
        <f t="shared" si="0"/>
        <v>0</v>
      </c>
      <c r="E14" s="396">
        <f>'Справка 5'!C64+'Справка 5'!C134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44</v>
      </c>
      <c r="D15" s="423">
        <f t="shared" si="0"/>
        <v>0</v>
      </c>
      <c r="E15" s="396">
        <f>'Справка 5'!C151+'Справка 5'!C81</f>
        <v>44</v>
      </c>
      <c r="F15" s="391" t="s">
        <v>818</v>
      </c>
      <c r="G15" s="398" t="s">
        <v>812</v>
      </c>
    </row>
    <row r="20" spans="3:3" ht="15.6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2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0.11042944785276074</v>
      </c>
      <c r="E3" s="420"/>
    </row>
    <row r="4" spans="1:6" ht="31.2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1.3569543912551827E-2</v>
      </c>
    </row>
    <row r="5" spans="1:6" ht="31.2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3.0534351145038167E-2</v>
      </c>
    </row>
    <row r="6" spans="1:6" ht="31.2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9.3945720250521916E-3</v>
      </c>
    </row>
    <row r="7" spans="1:6" ht="24" customHeight="1">
      <c r="A7" s="374" t="s">
        <v>832</v>
      </c>
      <c r="B7" s="372"/>
      <c r="C7" s="372"/>
      <c r="D7" s="373"/>
    </row>
    <row r="8" spans="1:6" ht="31.2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1.1188118811881189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2">
      <c r="A10" s="327">
        <v>6</v>
      </c>
      <c r="B10" s="325" t="s">
        <v>836</v>
      </c>
      <c r="C10" s="326" t="s">
        <v>837</v>
      </c>
      <c r="D10" s="370">
        <f>'1-Баланс'!C94/'1-Баланс'!G79</f>
        <v>5.3908045977011492</v>
      </c>
    </row>
    <row r="11" spans="1:6" ht="62.4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5.3869731800766285</v>
      </c>
    </row>
    <row r="12" spans="1:6" ht="46.8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4.4712643678160919</v>
      </c>
    </row>
    <row r="13" spans="1:6" ht="31.2">
      <c r="A13" s="327">
        <v>9</v>
      </c>
      <c r="B13" s="325" t="s">
        <v>842</v>
      </c>
      <c r="C13" s="326" t="s">
        <v>843</v>
      </c>
      <c r="D13" s="370">
        <f>'1-Баланс'!C92/'1-Баланс'!G79</f>
        <v>4.4712643678160919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2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6.9361702127659575</v>
      </c>
    </row>
    <row r="16" spans="1:6" ht="31.2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8.5073068893528184E-2</v>
      </c>
    </row>
    <row r="17" spans="1:5" ht="24" customHeight="1">
      <c r="A17" s="374" t="s">
        <v>848</v>
      </c>
      <c r="B17" s="372"/>
      <c r="C17" s="372"/>
      <c r="D17" s="373"/>
    </row>
    <row r="18" spans="1:5" ht="31.2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0.25707084850182021</v>
      </c>
    </row>
    <row r="19" spans="1:5" ht="31.2">
      <c r="A19" s="327">
        <v>13</v>
      </c>
      <c r="B19" s="325" t="s">
        <v>851</v>
      </c>
      <c r="C19" s="326" t="s">
        <v>852</v>
      </c>
      <c r="D19" s="370">
        <f>D4/D5</f>
        <v>0.44440256313607235</v>
      </c>
    </row>
    <row r="20" spans="1:5" ht="31.2">
      <c r="A20" s="327">
        <v>14</v>
      </c>
      <c r="B20" s="325" t="s">
        <v>853</v>
      </c>
      <c r="C20" s="326" t="s">
        <v>854</v>
      </c>
      <c r="D20" s="370">
        <f>D6/D5</f>
        <v>0.30767223382045927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36</v>
      </c>
      <c r="E21" s="417"/>
    </row>
    <row r="22" spans="1:5" ht="46.8">
      <c r="A22" s="327">
        <v>16</v>
      </c>
      <c r="B22" s="325" t="s">
        <v>857</v>
      </c>
      <c r="C22" s="326" t="s">
        <v>858</v>
      </c>
      <c r="D22" s="375">
        <f>D21/'1-Баланс'!G37</f>
        <v>1.3569543912551827E-2</v>
      </c>
    </row>
    <row r="23" spans="1:5" ht="31.2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0.11799410029498525</v>
      </c>
    </row>
    <row r="24" spans="1:5" ht="31.2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29.475000000000001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БЪЛГАРСКИ ТРАНСПОРТЕН ХОЛДИНГ АД</v>
      </c>
      <c r="B3" s="425" t="str">
        <f t="shared" ref="B3:B34" si="1">pdeBulstat</f>
        <v>115090481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5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БЪЛГАРСКИ ТРАНСПОРТЕН ХОЛДИНГ АД</v>
      </c>
      <c r="B4" s="425" t="str">
        <f t="shared" si="1"/>
        <v>115090481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12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БЪЛГАРСКИ ТРАНСПОРТЕН ХОЛДИНГ АД</v>
      </c>
      <c r="B5" s="425" t="str">
        <f t="shared" si="1"/>
        <v>115090481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3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БЪЛГАРСКИ ТРАНСПОРТЕН ХОЛДИНГ АД</v>
      </c>
      <c r="B6" s="425" t="str">
        <f t="shared" si="1"/>
        <v>115090481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5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БЪЛГАРСКИ ТРАНСПОРТЕН ХОЛДИНГ АД</v>
      </c>
      <c r="B7" s="425" t="str">
        <f t="shared" si="1"/>
        <v>115090481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БЪЛГАРСКИ ТРАНСПОРТЕН ХОЛДИНГ АД</v>
      </c>
      <c r="B8" s="425" t="str">
        <f t="shared" si="1"/>
        <v>115090481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4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БЪЛГАРСКИ ТРАНСПОРТЕН ХОЛДИНГ АД</v>
      </c>
      <c r="B9" s="425" t="str">
        <f t="shared" si="1"/>
        <v>115090481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БЪЛГАРСКИ ТРАНСПОРТЕН ХОЛДИНГ АД</v>
      </c>
      <c r="B10" s="425" t="str">
        <f t="shared" si="1"/>
        <v>115090481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18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БЪЛГАРСКИ ТРАНСПОРТЕН ХОЛДИНГ АД</v>
      </c>
      <c r="B11" s="425" t="str">
        <f t="shared" si="1"/>
        <v>115090481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47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БЪЛГАРСКИ ТРАНСПОРТЕН ХОЛДИНГ АД</v>
      </c>
      <c r="B12" s="425" t="str">
        <f t="shared" si="1"/>
        <v>115090481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БЪЛГАРСКИ ТРАНСПОРТЕН ХОЛДИНГ АД</v>
      </c>
      <c r="B13" s="425" t="str">
        <f t="shared" si="1"/>
        <v>115090481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БЪЛГАРСКИ ТРАНСПОРТЕН ХОЛДИНГ АД</v>
      </c>
      <c r="B14" s="425" t="str">
        <f t="shared" si="1"/>
        <v>115090481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БЪЛГАРСКИ ТРАНСПОРТЕН ХОЛДИНГ АД</v>
      </c>
      <c r="B15" s="425" t="str">
        <f t="shared" si="1"/>
        <v>115090481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БЪЛГАРСКИ ТРАНСПОРТЕН ХОЛДИНГ АД</v>
      </c>
      <c r="B16" s="425" t="str">
        <f t="shared" si="1"/>
        <v>115090481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БЪЛГАРСКИ ТРАНСПОРТЕН ХОЛДИНГ АД</v>
      </c>
      <c r="B17" s="425" t="str">
        <f t="shared" si="1"/>
        <v>115090481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БЪЛГАРСКИ ТРАНСПОРТЕН ХОЛДИНГ АД</v>
      </c>
      <c r="B18" s="425" t="str">
        <f t="shared" si="1"/>
        <v>115090481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БЪЛГАРСКИ ТРАНСПОРТЕН ХОЛДИНГ АД</v>
      </c>
      <c r="B19" s="425" t="str">
        <f t="shared" si="1"/>
        <v>115090481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БЪЛГАРСКИ ТРАНСПОРТЕН ХОЛДИНГ АД</v>
      </c>
      <c r="B20" s="425" t="str">
        <f t="shared" si="1"/>
        <v>115090481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БЪЛГАРСКИ ТРАНСПОРТЕН ХОЛДИНГ АД</v>
      </c>
      <c r="B21" s="425" t="str">
        <f t="shared" si="1"/>
        <v>115090481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БЪЛГАРСКИ ТРАНСПОРТЕН ХОЛДИНГ АД</v>
      </c>
      <c r="B22" s="425" t="str">
        <f t="shared" si="1"/>
        <v>115090481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791</v>
      </c>
    </row>
    <row r="23" spans="1:8">
      <c r="A23" s="425" t="str">
        <f t="shared" si="0"/>
        <v>БЪЛГАРСКИ ТРАНСПОРТЕН ХОЛДИНГ АД</v>
      </c>
      <c r="B23" s="425" t="str">
        <f t="shared" si="1"/>
        <v>115090481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747</v>
      </c>
    </row>
    <row r="24" spans="1:8">
      <c r="A24" s="425" t="str">
        <f t="shared" si="0"/>
        <v>БЪЛГАРСКИ ТРАНСПОРТЕН ХОЛДИНГ АД</v>
      </c>
      <c r="B24" s="425" t="str">
        <f t="shared" si="1"/>
        <v>115090481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БЪЛГАРСКИ ТРАНСПОРТЕН ХОЛДИНГ АД</v>
      </c>
      <c r="B25" s="425" t="str">
        <f t="shared" si="1"/>
        <v>115090481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БЪЛГАРСКИ ТРАНСПОРТЕН ХОЛДИНГ АД</v>
      </c>
      <c r="B26" s="425" t="str">
        <f t="shared" si="1"/>
        <v>115090481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44</v>
      </c>
    </row>
    <row r="27" spans="1:8">
      <c r="A27" s="425" t="str">
        <f t="shared" si="0"/>
        <v>БЪЛГАРСКИ ТРАНСПОРТЕН ХОЛДИНГ АД</v>
      </c>
      <c r="B27" s="425" t="str">
        <f t="shared" si="1"/>
        <v>115090481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БЪЛГАРСКИ ТРАНСПОРТЕН ХОЛДИНГ АД</v>
      </c>
      <c r="B28" s="425" t="str">
        <f t="shared" si="1"/>
        <v>115090481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БЪЛГАРСКИ ТРАНСПОРТЕН ХОЛДИНГ АД</v>
      </c>
      <c r="B29" s="425" t="str">
        <f t="shared" si="1"/>
        <v>115090481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БЪЛГАРСКИ ТРАНСПОРТЕН ХОЛДИНГ АД</v>
      </c>
      <c r="B30" s="425" t="str">
        <f t="shared" si="1"/>
        <v>115090481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БЪЛГАРСКИ ТРАНСПОРТЕН ХОЛДИНГ АД</v>
      </c>
      <c r="B31" s="425" t="str">
        <f t="shared" si="1"/>
        <v>115090481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БЪЛГАРСКИ ТРАНСПОРТЕН ХОЛДИНГ АД</v>
      </c>
      <c r="B32" s="425" t="str">
        <f t="shared" si="1"/>
        <v>115090481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БЪЛГАРСКИ ТРАНСПОРТЕН ХОЛДИНГ АД</v>
      </c>
      <c r="B33" s="425" t="str">
        <f t="shared" si="1"/>
        <v>115090481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791</v>
      </c>
    </row>
    <row r="34" spans="1:8">
      <c r="A34" s="425" t="str">
        <f t="shared" si="0"/>
        <v>БЪЛГАРСКИ ТРАНСПОРТЕН ХОЛДИНГ АД</v>
      </c>
      <c r="B34" s="425" t="str">
        <f t="shared" si="1"/>
        <v>115090481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1587</v>
      </c>
    </row>
    <row r="35" spans="1:8">
      <c r="A35" s="425" t="str">
        <f t="shared" ref="A35:A66" si="3">pdeName</f>
        <v>БЪЛГАРСКИ ТРАНСПОРТЕН ХОЛДИНГ АД</v>
      </c>
      <c r="B35" s="425" t="str">
        <f t="shared" ref="B35:B66" si="4">pdeBulstat</f>
        <v>115090481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БЪЛГАРСКИ ТРАНСПОРТЕН ХОЛДИНГ АД</v>
      </c>
      <c r="B36" s="425" t="str">
        <f t="shared" si="4"/>
        <v>115090481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БЪЛГАРСКИ ТРАНСПОРТЕН ХОЛДИНГ АД</v>
      </c>
      <c r="B37" s="425" t="str">
        <f t="shared" si="4"/>
        <v>115090481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БЪЛГАРСКИ ТРАНСПОРТЕН ХОЛДИНГ АД</v>
      </c>
      <c r="B38" s="425" t="str">
        <f t="shared" si="4"/>
        <v>115090481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1587</v>
      </c>
    </row>
    <row r="39" spans="1:8">
      <c r="A39" s="425" t="str">
        <f t="shared" si="3"/>
        <v>БЪЛГАРСКИ ТРАНСПОРТЕН ХОЛДИНГ АД</v>
      </c>
      <c r="B39" s="425" t="str">
        <f t="shared" si="4"/>
        <v>115090481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БЪЛГАРСКИ ТРАНСПОРТЕН ХОЛДИНГ АД</v>
      </c>
      <c r="B40" s="425" t="str">
        <f t="shared" si="4"/>
        <v>115090481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БЪЛГАРСКИ ТРАНСПОРТЕН ХОЛДИНГ АД</v>
      </c>
      <c r="B41" s="425" t="str">
        <f t="shared" si="4"/>
        <v>115090481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2425</v>
      </c>
    </row>
    <row r="42" spans="1:8">
      <c r="A42" s="425" t="str">
        <f t="shared" si="3"/>
        <v>БЪЛГАРСКИ ТРАНСПОРТЕН ХОЛДИНГ АД</v>
      </c>
      <c r="B42" s="425" t="str">
        <f t="shared" si="4"/>
        <v>115090481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БЪЛГАРСКИ ТРАНСПОРТЕН ХОЛДИНГ АД</v>
      </c>
      <c r="B43" s="425" t="str">
        <f t="shared" si="4"/>
        <v>115090481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БЪЛГАРСКИ ТРАНСПОРТЕН ХОЛДИНГ АД</v>
      </c>
      <c r="B44" s="425" t="str">
        <f t="shared" si="4"/>
        <v>115090481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БЪЛГАРСКИ ТРАНСПОРТЕН ХОЛДИНГ АД</v>
      </c>
      <c r="B45" s="425" t="str">
        <f t="shared" si="4"/>
        <v>115090481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БЪЛГАРСКИ ТРАНСПОРТЕН ХОЛДИНГ АД</v>
      </c>
      <c r="B46" s="425" t="str">
        <f t="shared" si="4"/>
        <v>115090481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БЪЛГАРСКИ ТРАНСПОРТЕН ХОЛДИНГ АД</v>
      </c>
      <c r="B47" s="425" t="str">
        <f t="shared" si="4"/>
        <v>115090481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БЪЛГАРСКИ ТРАНСПОРТЕН ХОЛДИНГ АД</v>
      </c>
      <c r="B48" s="425" t="str">
        <f t="shared" si="4"/>
        <v>115090481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БЪЛГАРСКИ ТРАНСПОРТЕН ХОЛДИНГ АД</v>
      </c>
      <c r="B49" s="425" t="str">
        <f t="shared" si="4"/>
        <v>115090481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224</v>
      </c>
    </row>
    <row r="50" spans="1:8">
      <c r="A50" s="425" t="str">
        <f t="shared" si="3"/>
        <v>БЪЛГАРСКИ ТРАНСПОРТЕН ХОЛДИНГ АД</v>
      </c>
      <c r="B50" s="425" t="str">
        <f t="shared" si="4"/>
        <v>115090481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3</v>
      </c>
    </row>
    <row r="51" spans="1:8">
      <c r="A51" s="425" t="str">
        <f t="shared" si="3"/>
        <v>БЪЛГАРСКИ ТРАНСПОРТЕН ХОЛДИНГ АД</v>
      </c>
      <c r="B51" s="425" t="str">
        <f t="shared" si="4"/>
        <v>115090481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БЪЛГАРСКИ ТРАНСПОРТЕН ХОЛДИНГ АД</v>
      </c>
      <c r="B52" s="425" t="str">
        <f t="shared" si="4"/>
        <v>115090481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БЪЛГАРСКИ ТРАНСПОРТЕН ХОЛДИНГ АД</v>
      </c>
      <c r="B53" s="425" t="str">
        <f t="shared" si="4"/>
        <v>115090481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БЪЛГАРСКИ ТРАНСПОРТЕН ХОЛДИНГ АД</v>
      </c>
      <c r="B54" s="425" t="str">
        <f t="shared" si="4"/>
        <v>115090481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БЪЛГАРСКИ ТРАНСПОРТЕН ХОЛДИНГ АД</v>
      </c>
      <c r="B55" s="425" t="str">
        <f t="shared" si="4"/>
        <v>115090481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БЪЛГАРСКИ ТРАНСПОРТЕН ХОЛДИНГ АД</v>
      </c>
      <c r="B56" s="425" t="str">
        <f t="shared" si="4"/>
        <v>115090481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12</v>
      </c>
    </row>
    <row r="57" spans="1:8">
      <c r="A57" s="425" t="str">
        <f t="shared" si="3"/>
        <v>БЪЛГАРСКИ ТРАНСПОРТЕН ХОЛДИНГ АД</v>
      </c>
      <c r="B57" s="425" t="str">
        <f t="shared" si="4"/>
        <v>115090481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239</v>
      </c>
    </row>
    <row r="58" spans="1:8">
      <c r="A58" s="425" t="str">
        <f t="shared" si="3"/>
        <v>БЪЛГАРСКИ ТРАНСПОРТЕН ХОЛДИНГ АД</v>
      </c>
      <c r="B58" s="425" t="str">
        <f t="shared" si="4"/>
        <v>115090481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0</v>
      </c>
    </row>
    <row r="59" spans="1:8">
      <c r="A59" s="425" t="str">
        <f t="shared" si="3"/>
        <v>БЪЛГАРСКИ ТРАНСПОРТЕН ХОЛДИНГ АД</v>
      </c>
      <c r="B59" s="425" t="str">
        <f t="shared" si="4"/>
        <v>115090481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БЪЛГАРСКИ ТРАНСПОРТЕН ХОЛДИНГ АД</v>
      </c>
      <c r="B60" s="425" t="str">
        <f t="shared" si="4"/>
        <v>115090481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БЪЛГАРСКИ ТРАНСПОРТЕН ХОЛДИНГ АД</v>
      </c>
      <c r="B61" s="425" t="str">
        <f t="shared" si="4"/>
        <v>115090481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0</v>
      </c>
    </row>
    <row r="62" spans="1:8">
      <c r="A62" s="425" t="str">
        <f t="shared" si="3"/>
        <v>БЪЛГАРСКИ ТРАНСПОРТЕН ХОЛДИНГ АД</v>
      </c>
      <c r="B62" s="425" t="str">
        <f t="shared" si="4"/>
        <v>115090481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БЪЛГАРСКИ ТРАНСПОРТЕН ХОЛДИНГ АД</v>
      </c>
      <c r="B63" s="425" t="str">
        <f t="shared" si="4"/>
        <v>115090481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БЪЛГАРСКИ ТРАНСПОРТЕН ХОЛДИНГ АД</v>
      </c>
      <c r="B64" s="425" t="str">
        <f t="shared" si="4"/>
        <v>115090481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0</v>
      </c>
    </row>
    <row r="65" spans="1:8">
      <c r="A65" s="425" t="str">
        <f t="shared" si="3"/>
        <v>БЪЛГАРСКИ ТРАНСПОРТЕН ХОЛДИНГ АД</v>
      </c>
      <c r="B65" s="425" t="str">
        <f t="shared" si="4"/>
        <v>115090481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3</v>
      </c>
    </row>
    <row r="66" spans="1:8">
      <c r="A66" s="425" t="str">
        <f t="shared" si="3"/>
        <v>БЪЛГАРСКИ ТРАНСПОРТЕН ХОЛДИНГ АД</v>
      </c>
      <c r="B66" s="425" t="str">
        <f t="shared" si="4"/>
        <v>115090481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1164</v>
      </c>
    </row>
    <row r="67" spans="1:8">
      <c r="A67" s="425" t="str">
        <f t="shared" ref="A67:A98" si="6">pdeName</f>
        <v>БЪЛГАРСКИ ТРАНСПОРТЕН ХОЛДИНГ АД</v>
      </c>
      <c r="B67" s="425" t="str">
        <f t="shared" ref="B67:B98" si="7">pdeBulstat</f>
        <v>115090481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БЪЛГАРСКИ ТРАНСПОРТЕН ХОЛДИНГ АД</v>
      </c>
      <c r="B68" s="425" t="str">
        <f t="shared" si="7"/>
        <v>115090481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БЪЛГАРСКИ ТРАНСПОРТЕН ХОЛДИНГ АД</v>
      </c>
      <c r="B69" s="425" t="str">
        <f t="shared" si="7"/>
        <v>115090481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1167</v>
      </c>
    </row>
    <row r="70" spans="1:8">
      <c r="A70" s="425" t="str">
        <f t="shared" si="6"/>
        <v>БЪЛГАРСКИ ТРАНСПОРТЕН ХОЛДИНГ АД</v>
      </c>
      <c r="B70" s="425" t="str">
        <f t="shared" si="7"/>
        <v>115090481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1</v>
      </c>
    </row>
    <row r="71" spans="1:8">
      <c r="A71" s="425" t="str">
        <f t="shared" si="6"/>
        <v>БЪЛГАРСКИ ТРАНСПОРТЕН ХОЛДИНГ АД</v>
      </c>
      <c r="B71" s="425" t="str">
        <f t="shared" si="7"/>
        <v>115090481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1407</v>
      </c>
    </row>
    <row r="72" spans="1:8">
      <c r="A72" s="425" t="str">
        <f t="shared" si="6"/>
        <v>БЪЛГАРСКИ ТРАНСПОРТЕН ХОЛДИНГ АД</v>
      </c>
      <c r="B72" s="425" t="str">
        <f t="shared" si="7"/>
        <v>115090481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3832</v>
      </c>
    </row>
    <row r="73" spans="1:8">
      <c r="A73" s="425" t="str">
        <f t="shared" si="6"/>
        <v>БЪЛГАРСКИ ТРАНСПОРТЕН ХОЛДИНГ АД</v>
      </c>
      <c r="B73" s="425" t="str">
        <f t="shared" si="7"/>
        <v>115090481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329</v>
      </c>
    </row>
    <row r="74" spans="1:8">
      <c r="A74" s="425" t="str">
        <f t="shared" si="6"/>
        <v>БЪЛГАРСКИ ТРАНСПОРТЕН ХОЛДИНГ АД</v>
      </c>
      <c r="B74" s="425" t="str">
        <f t="shared" si="7"/>
        <v>115090481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0</v>
      </c>
    </row>
    <row r="75" spans="1:8">
      <c r="A75" s="425" t="str">
        <f t="shared" si="6"/>
        <v>БЪЛГАРСКИ ТРАНСПОРТЕН ХОЛДИНГ АД</v>
      </c>
      <c r="B75" s="425" t="str">
        <f t="shared" si="7"/>
        <v>115090481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БЪЛГАРСКИ ТРАНСПОРТЕН ХОЛДИНГ АД</v>
      </c>
      <c r="B76" s="425" t="str">
        <f t="shared" si="7"/>
        <v>115090481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БЪЛГАРСКИ ТРАНСПОРТЕН ХОЛДИНГ АД</v>
      </c>
      <c r="B77" s="425" t="str">
        <f t="shared" si="7"/>
        <v>115090481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БЪЛГАРСКИ ТРАНСПОРТЕН ХОЛДИНГ АД</v>
      </c>
      <c r="B78" s="425" t="str">
        <f t="shared" si="7"/>
        <v>115090481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БЪЛГАРСКИ ТРАНСПОРТЕН ХОЛДИНГ АД</v>
      </c>
      <c r="B79" s="425" t="str">
        <f t="shared" si="7"/>
        <v>115090481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329</v>
      </c>
    </row>
    <row r="80" spans="1:8">
      <c r="A80" s="425" t="str">
        <f t="shared" si="6"/>
        <v>БЪЛГАРСКИ ТРАНСПОРТЕН ХОЛДИНГ АД</v>
      </c>
      <c r="B80" s="425" t="str">
        <f t="shared" si="7"/>
        <v>115090481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БЪЛГАРСКИ ТРАНСПОРТЕН ХОЛДИНГ АД</v>
      </c>
      <c r="B81" s="425" t="str">
        <f t="shared" si="7"/>
        <v>115090481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8</v>
      </c>
    </row>
    <row r="82" spans="1:8">
      <c r="A82" s="425" t="str">
        <f t="shared" si="6"/>
        <v>БЪЛГАРСКИ ТРАНСПОРТЕН ХОЛДИНГ АД</v>
      </c>
      <c r="B82" s="425" t="str">
        <f t="shared" si="7"/>
        <v>115090481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2142</v>
      </c>
    </row>
    <row r="83" spans="1:8">
      <c r="A83" s="425" t="str">
        <f t="shared" si="6"/>
        <v>БЪЛГАРСКИ ТРАНСПОРТЕН ХОЛДИНГ АД</v>
      </c>
      <c r="B83" s="425" t="str">
        <f t="shared" si="7"/>
        <v>115090481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264</v>
      </c>
    </row>
    <row r="84" spans="1:8">
      <c r="A84" s="425" t="str">
        <f t="shared" si="6"/>
        <v>БЪЛГАРСКИ ТРАНСПОРТЕН ХОЛДИНГ АД</v>
      </c>
      <c r="B84" s="425" t="str">
        <f t="shared" si="7"/>
        <v>115090481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БЪЛГАРСКИ ТРАНСПОРТЕН ХОЛДИНГ АД</v>
      </c>
      <c r="B85" s="425" t="str">
        <f t="shared" si="7"/>
        <v>115090481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1878</v>
      </c>
    </row>
    <row r="86" spans="1:8">
      <c r="A86" s="425" t="str">
        <f t="shared" si="6"/>
        <v>БЪЛГАРСКИ ТРАНСПОРТЕН ХОЛДИНГ АД</v>
      </c>
      <c r="B86" s="425" t="str">
        <f t="shared" si="7"/>
        <v>115090481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2150</v>
      </c>
    </row>
    <row r="87" spans="1:8">
      <c r="A87" s="425" t="str">
        <f t="shared" si="6"/>
        <v>БЪЛГАРСКИ ТРАНСПОРТЕН ХОЛДИНГ АД</v>
      </c>
      <c r="B87" s="425" t="str">
        <f t="shared" si="7"/>
        <v>115090481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138</v>
      </c>
    </row>
    <row r="88" spans="1:8">
      <c r="A88" s="425" t="str">
        <f t="shared" si="6"/>
        <v>БЪЛГАРСКИ ТРАНСПОРТЕН ХОЛДИНГ АД</v>
      </c>
      <c r="B88" s="425" t="str">
        <f t="shared" si="7"/>
        <v>115090481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138</v>
      </c>
    </row>
    <row r="89" spans="1:8">
      <c r="A89" s="425" t="str">
        <f t="shared" si="6"/>
        <v>БЪЛГАРСКИ ТРАНСПОРТЕН ХОЛДИНГ АД</v>
      </c>
      <c r="B89" s="425" t="str">
        <f t="shared" si="7"/>
        <v>115090481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0</v>
      </c>
    </row>
    <row r="90" spans="1:8">
      <c r="A90" s="425" t="str">
        <f t="shared" si="6"/>
        <v>БЪЛГАРСКИ ТРАНСПОРТЕН ХОЛДИНГ АД</v>
      </c>
      <c r="B90" s="425" t="str">
        <f t="shared" si="7"/>
        <v>115090481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БЪЛГАРСКИ ТРАНСПОРТЕН ХОЛДИНГ АД</v>
      </c>
      <c r="B91" s="425" t="str">
        <f t="shared" si="7"/>
        <v>115090481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36</v>
      </c>
    </row>
    <row r="92" spans="1:8">
      <c r="A92" s="425" t="str">
        <f t="shared" si="6"/>
        <v>БЪЛГАРСКИ ТРАНСПОРТЕН ХОЛДИНГ АД</v>
      </c>
      <c r="B92" s="425" t="str">
        <f t="shared" si="7"/>
        <v>115090481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БЪЛГАРСКИ ТРАНСПОРТЕН ХОЛДИНГ АД</v>
      </c>
      <c r="B93" s="425" t="str">
        <f t="shared" si="7"/>
        <v>115090481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174</v>
      </c>
    </row>
    <row r="94" spans="1:8">
      <c r="A94" s="425" t="str">
        <f t="shared" si="6"/>
        <v>БЪЛГАРСКИ ТРАНСПОРТЕН ХОЛДИНГ АД</v>
      </c>
      <c r="B94" s="425" t="str">
        <f t="shared" si="7"/>
        <v>115090481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2653</v>
      </c>
    </row>
    <row r="95" spans="1:8">
      <c r="A95" s="425" t="str">
        <f t="shared" si="6"/>
        <v>БЪЛГАРСКИ ТРАНСПОРТЕН ХОЛДИНГ АД</v>
      </c>
      <c r="B95" s="425" t="str">
        <f t="shared" si="7"/>
        <v>115090481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БЪЛГАРСКИ ТРАНСПОРТЕН ХОЛДИНГ АД</v>
      </c>
      <c r="B96" s="425" t="str">
        <f t="shared" si="7"/>
        <v>115090481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900</v>
      </c>
    </row>
    <row r="97" spans="1:8">
      <c r="A97" s="425" t="str">
        <f t="shared" si="6"/>
        <v>БЪЛГАРСКИ ТРАНСПОРТЕН ХОЛДИНГ АД</v>
      </c>
      <c r="B97" s="425" t="str">
        <f t="shared" si="7"/>
        <v>115090481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БЪЛГАРСКИ ТРАНСПОРТЕН ХОЛДИНГ АД</v>
      </c>
      <c r="B98" s="425" t="str">
        <f t="shared" si="7"/>
        <v>115090481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БЪЛГАРСКИ ТРАНСПОРТЕН ХОЛДИНГ АД</v>
      </c>
      <c r="B99" s="425" t="str">
        <f t="shared" ref="B99:B125" si="10">pdeBulstat</f>
        <v>115090481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БЪЛГАРСКИ ТРАНСПОРТЕН ХОЛДИНГ АД</v>
      </c>
      <c r="B100" s="425" t="str">
        <f t="shared" si="10"/>
        <v>115090481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0</v>
      </c>
    </row>
    <row r="101" spans="1:8">
      <c r="A101" s="425" t="str">
        <f t="shared" si="9"/>
        <v>БЪЛГАРСКИ ТРАНСПОРТЕН ХОЛДИНГ АД</v>
      </c>
      <c r="B101" s="425" t="str">
        <f t="shared" si="10"/>
        <v>115090481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18</v>
      </c>
    </row>
    <row r="102" spans="1:8">
      <c r="A102" s="425" t="str">
        <f t="shared" si="9"/>
        <v>БЪЛГАРСКИ ТРАНСПОРТЕН ХОЛДИНГ АД</v>
      </c>
      <c r="B102" s="425" t="str">
        <f t="shared" si="10"/>
        <v>115090481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918</v>
      </c>
    </row>
    <row r="103" spans="1:8">
      <c r="A103" s="425" t="str">
        <f t="shared" si="9"/>
        <v>БЪЛГАРСКИ ТРАНСПОРТЕН ХОЛДИНГ АД</v>
      </c>
      <c r="B103" s="425" t="str">
        <f t="shared" si="10"/>
        <v>115090481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БЪЛГАРСКИ ТРАНСПОРТЕН ХОЛДИНГ АД</v>
      </c>
      <c r="B104" s="425" t="str">
        <f t="shared" si="10"/>
        <v>115090481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БЪЛГАРСКИ ТРАНСПОРТЕН ХОЛДИНГ АД</v>
      </c>
      <c r="B105" s="425" t="str">
        <f t="shared" si="10"/>
        <v>115090481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БЪЛГАРСКИ ТРАНСПОРТЕН ХОЛДИНГ АД</v>
      </c>
      <c r="B106" s="425" t="str">
        <f t="shared" si="10"/>
        <v>115090481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БЪЛГАРСКИ ТРАНСПОРТЕН ХОЛДИНГ АД</v>
      </c>
      <c r="B107" s="425" t="str">
        <f t="shared" si="10"/>
        <v>115090481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918</v>
      </c>
    </row>
    <row r="108" spans="1:8">
      <c r="A108" s="425" t="str">
        <f t="shared" si="9"/>
        <v>БЪЛГАРСКИ ТРАНСПОРТЕН ХОЛДИНГ АД</v>
      </c>
      <c r="B108" s="425" t="str">
        <f t="shared" si="10"/>
        <v>115090481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БЪЛГАРСКИ ТРАНСПОРТЕН ХОЛДИНГ АД</v>
      </c>
      <c r="B109" s="425" t="str">
        <f t="shared" si="10"/>
        <v>115090481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0</v>
      </c>
    </row>
    <row r="110" spans="1:8">
      <c r="A110" s="425" t="str">
        <f t="shared" si="9"/>
        <v>БЪЛГАРСКИ ТРАНСПОРТЕН ХОЛДИНГ АД</v>
      </c>
      <c r="B110" s="425" t="str">
        <f t="shared" si="10"/>
        <v>115090481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97</v>
      </c>
    </row>
    <row r="111" spans="1:8">
      <c r="A111" s="425" t="str">
        <f t="shared" si="9"/>
        <v>БЪЛГАРСКИ ТРАНСПОРТЕН ХОЛДИНГ АД</v>
      </c>
      <c r="B111" s="425" t="str">
        <f t="shared" si="10"/>
        <v>115090481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БЪЛГАРСКИ ТРАНСПОРТЕН ХОЛДИНГ АД</v>
      </c>
      <c r="B112" s="425" t="str">
        <f t="shared" si="10"/>
        <v>115090481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БЪЛГАРСКИ ТРАНСПОРТЕН ХОЛДИНГ АД</v>
      </c>
      <c r="B113" s="425" t="str">
        <f t="shared" si="10"/>
        <v>115090481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2</v>
      </c>
    </row>
    <row r="114" spans="1:8">
      <c r="A114" s="425" t="str">
        <f t="shared" si="9"/>
        <v>БЪЛГАРСКИ ТРАНСПОРТЕН ХОЛДИНГ АД</v>
      </c>
      <c r="B114" s="425" t="str">
        <f t="shared" si="10"/>
        <v>115090481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БЪЛГАРСКИ ТРАНСПОРТЕН ХОЛДИНГ АД</v>
      </c>
      <c r="B115" s="425" t="str">
        <f t="shared" si="10"/>
        <v>115090481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56</v>
      </c>
    </row>
    <row r="116" spans="1:8">
      <c r="A116" s="425" t="str">
        <f t="shared" si="9"/>
        <v>БЪЛГАРСКИ ТРАНСПОРТЕН ХОЛДИНГ АД</v>
      </c>
      <c r="B116" s="425" t="str">
        <f t="shared" si="10"/>
        <v>115090481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9</v>
      </c>
    </row>
    <row r="117" spans="1:8">
      <c r="A117" s="425" t="str">
        <f t="shared" si="9"/>
        <v>БЪЛГАРСКИ ТРАНСПОРТЕН ХОЛДИНГ АД</v>
      </c>
      <c r="B117" s="425" t="str">
        <f t="shared" si="10"/>
        <v>115090481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30</v>
      </c>
    </row>
    <row r="118" spans="1:8">
      <c r="A118" s="425" t="str">
        <f t="shared" si="9"/>
        <v>БЪЛГАРСКИ ТРАНСПОРТЕН ХОЛДИНГ АД</v>
      </c>
      <c r="B118" s="425" t="str">
        <f t="shared" si="10"/>
        <v>115090481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164</v>
      </c>
    </row>
    <row r="119" spans="1:8">
      <c r="A119" s="425" t="str">
        <f t="shared" si="9"/>
        <v>БЪЛГАРСКИ ТРАНСПОРТЕН ХОЛДИНГ АД</v>
      </c>
      <c r="B119" s="425" t="str">
        <f t="shared" si="10"/>
        <v>115090481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БЪЛГАРСКИ ТРАНСПОРТЕН ХОЛДИНГ АД</v>
      </c>
      <c r="B120" s="425" t="str">
        <f t="shared" si="10"/>
        <v>115090481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261</v>
      </c>
    </row>
    <row r="121" spans="1:8">
      <c r="A121" s="425" t="str">
        <f t="shared" si="9"/>
        <v>БЪЛГАРСКИ ТРАНСПОРТЕН ХОЛДИНГ АД</v>
      </c>
      <c r="B121" s="425" t="str">
        <f t="shared" si="10"/>
        <v>115090481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БЪЛГАРСКИ ТРАНСПОРТЕН ХОЛДИНГ АД</v>
      </c>
      <c r="B122" s="425" t="str">
        <f t="shared" si="10"/>
        <v>115090481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БЪЛГАРСКИ ТРАНСПОРТЕН ХОЛДИНГ АД</v>
      </c>
      <c r="B123" s="425" t="str">
        <f t="shared" si="10"/>
        <v>115090481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БЪЛГАРСКИ ТРАНСПОРТЕН ХОЛДИНГ АД</v>
      </c>
      <c r="B124" s="425" t="str">
        <f t="shared" si="10"/>
        <v>115090481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261</v>
      </c>
    </row>
    <row r="125" spans="1:8">
      <c r="A125" s="425" t="str">
        <f t="shared" si="9"/>
        <v>БЪЛГАРСКИ ТРАНСПОРТЕН ХОЛДИНГ АД</v>
      </c>
      <c r="B125" s="425" t="str">
        <f t="shared" si="10"/>
        <v>115090481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3832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БЪЛГАРСКИ ТРАНСПОРТЕН ХОЛДИНГ АД</v>
      </c>
      <c r="B127" s="425" t="str">
        <f t="shared" ref="B127:B158" si="13">pdeBulstat</f>
        <v>115090481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11</v>
      </c>
    </row>
    <row r="128" spans="1:8">
      <c r="A128" s="425" t="str">
        <f t="shared" si="12"/>
        <v>БЪЛГАРСКИ ТРАНСПОРТЕН ХОЛДИНГ АД</v>
      </c>
      <c r="B128" s="425" t="str">
        <f t="shared" si="13"/>
        <v>115090481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75</v>
      </c>
    </row>
    <row r="129" spans="1:8">
      <c r="A129" s="425" t="str">
        <f t="shared" si="12"/>
        <v>БЪЛГАРСКИ ТРАНСПОРТЕН ХОЛДИНГ АД</v>
      </c>
      <c r="B129" s="425" t="str">
        <f t="shared" si="13"/>
        <v>115090481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4</v>
      </c>
    </row>
    <row r="130" spans="1:8">
      <c r="A130" s="425" t="str">
        <f t="shared" si="12"/>
        <v>БЪЛГАРСКИ ТРАНСПОРТЕН ХОЛДИНГ АД</v>
      </c>
      <c r="B130" s="425" t="str">
        <f t="shared" si="13"/>
        <v>115090481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191</v>
      </c>
    </row>
    <row r="131" spans="1:8">
      <c r="A131" s="425" t="str">
        <f t="shared" si="12"/>
        <v>БЪЛГАРСКИ ТРАНСПОРТЕН ХОЛДИНГ АД</v>
      </c>
      <c r="B131" s="425" t="str">
        <f t="shared" si="13"/>
        <v>115090481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16</v>
      </c>
    </row>
    <row r="132" spans="1:8">
      <c r="A132" s="425" t="str">
        <f t="shared" si="12"/>
        <v>БЪЛГАРСКИ ТРАНСПОРТЕН ХОЛДИНГ АД</v>
      </c>
      <c r="B132" s="425" t="str">
        <f t="shared" si="13"/>
        <v>115090481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БЪЛГАРСКИ ТРАНСПОРТЕН ХОЛДИНГ АД</v>
      </c>
      <c r="B133" s="425" t="str">
        <f t="shared" si="13"/>
        <v>115090481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БЪЛГАРСКИ ТРАНСПОРТЕН ХОЛДИНГ АД</v>
      </c>
      <c r="B134" s="425" t="str">
        <f t="shared" si="13"/>
        <v>115090481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6</v>
      </c>
    </row>
    <row r="135" spans="1:8">
      <c r="A135" s="425" t="str">
        <f t="shared" si="12"/>
        <v>БЪЛГАРСКИ ТРАНСПОРТЕН ХОЛДИНГ АД</v>
      </c>
      <c r="B135" s="425" t="str">
        <f t="shared" si="13"/>
        <v>115090481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БЪЛГАРСКИ ТРАНСПОРТЕН ХОЛДИНГ АД</v>
      </c>
      <c r="B136" s="425" t="str">
        <f t="shared" si="13"/>
        <v>115090481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БЪЛГАРСКИ ТРАНСПОРТЕН ХОЛДИНГ АД</v>
      </c>
      <c r="B137" s="425" t="str">
        <f t="shared" si="13"/>
        <v>115090481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303</v>
      </c>
    </row>
    <row r="138" spans="1:8">
      <c r="A138" s="425" t="str">
        <f t="shared" si="12"/>
        <v>БЪЛГАРСКИ ТРАНСПОРТЕН ХОЛДИНГ АД</v>
      </c>
      <c r="B138" s="425" t="str">
        <f t="shared" si="13"/>
        <v>115090481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0</v>
      </c>
    </row>
    <row r="139" spans="1:8">
      <c r="A139" s="425" t="str">
        <f t="shared" si="12"/>
        <v>БЪЛГАРСКИ ТРАНСПОРТЕН ХОЛДИНГ АД</v>
      </c>
      <c r="B139" s="425" t="str">
        <f t="shared" si="13"/>
        <v>115090481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БЪЛГАРСКИ ТРАНСПОРТЕН ХОЛДИНГ АД</v>
      </c>
      <c r="B140" s="425" t="str">
        <f t="shared" si="13"/>
        <v>115090481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БЪЛГАРСКИ ТРАНСПОРТЕН ХОЛДИНГ АД</v>
      </c>
      <c r="B141" s="425" t="str">
        <f t="shared" si="13"/>
        <v>115090481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0</v>
      </c>
    </row>
    <row r="142" spans="1:8">
      <c r="A142" s="425" t="str">
        <f t="shared" si="12"/>
        <v>БЪЛГАРСКИ ТРАНСПОРТЕН ХОЛДИНГ АД</v>
      </c>
      <c r="B142" s="425" t="str">
        <f t="shared" si="13"/>
        <v>115090481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0</v>
      </c>
    </row>
    <row r="143" spans="1:8">
      <c r="A143" s="425" t="str">
        <f t="shared" si="12"/>
        <v>БЪЛГАРСКИ ТРАНСПОРТЕН ХОЛДИНГ АД</v>
      </c>
      <c r="B143" s="425" t="str">
        <f t="shared" si="13"/>
        <v>115090481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303</v>
      </c>
    </row>
    <row r="144" spans="1:8">
      <c r="A144" s="425" t="str">
        <f t="shared" si="12"/>
        <v>БЪЛГАРСКИ ТРАНСПОРТЕН ХОЛДИНГ АД</v>
      </c>
      <c r="B144" s="425" t="str">
        <f t="shared" si="13"/>
        <v>115090481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36</v>
      </c>
    </row>
    <row r="145" spans="1:8">
      <c r="A145" s="425" t="str">
        <f t="shared" si="12"/>
        <v>БЪЛГАРСКИ ТРАНСПОРТЕН ХОЛДИНГ АД</v>
      </c>
      <c r="B145" s="425" t="str">
        <f t="shared" si="13"/>
        <v>115090481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БЪЛГАРСКИ ТРАНСПОРТЕН ХОЛДИНГ АД</v>
      </c>
      <c r="B146" s="425" t="str">
        <f t="shared" si="13"/>
        <v>115090481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БЪЛГАРСКИ ТРАНСПОРТЕН ХОЛДИНГ АД</v>
      </c>
      <c r="B147" s="425" t="str">
        <f t="shared" si="13"/>
        <v>115090481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303</v>
      </c>
    </row>
    <row r="148" spans="1:8">
      <c r="A148" s="425" t="str">
        <f t="shared" si="12"/>
        <v>БЪЛГАРСКИ ТРАНСПОРТЕН ХОЛДИНГ АД</v>
      </c>
      <c r="B148" s="425" t="str">
        <f t="shared" si="13"/>
        <v>115090481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36</v>
      </c>
    </row>
    <row r="149" spans="1:8">
      <c r="A149" s="425" t="str">
        <f t="shared" si="12"/>
        <v>БЪЛГАРСКИ ТРАНСПОРТЕН ХОЛДИНГ АД</v>
      </c>
      <c r="B149" s="425" t="str">
        <f t="shared" si="13"/>
        <v>115090481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БЪЛГАРСКИ ТРАНСПОРТЕН ХОЛДИНГ АД</v>
      </c>
      <c r="B150" s="425" t="str">
        <f t="shared" si="13"/>
        <v>115090481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БЪЛГАРСКИ ТРАНСПОРТЕН ХОЛДИНГ АД</v>
      </c>
      <c r="B151" s="425" t="str">
        <f t="shared" si="13"/>
        <v>115090481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БЪЛГАРСКИ ТРАНСПОРТЕН ХОЛДИНГ АД</v>
      </c>
      <c r="B152" s="425" t="str">
        <f t="shared" si="13"/>
        <v>115090481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БЪЛГАРСКИ ТРАНСПОРТЕН ХОЛДИНГ АД</v>
      </c>
      <c r="B153" s="425" t="str">
        <f t="shared" si="13"/>
        <v>115090481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36</v>
      </c>
    </row>
    <row r="154" spans="1:8">
      <c r="A154" s="425" t="str">
        <f t="shared" si="12"/>
        <v>БЪЛГАРСКИ ТРАНСПОРТЕН ХОЛДИНГ АД</v>
      </c>
      <c r="B154" s="425" t="str">
        <f t="shared" si="13"/>
        <v>115090481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БЪЛГАРСКИ ТРАНСПОРТЕН ХОЛДИНГ АД</v>
      </c>
      <c r="B155" s="425" t="str">
        <f t="shared" si="13"/>
        <v>115090481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36</v>
      </c>
    </row>
    <row r="156" spans="1:8">
      <c r="A156" s="425" t="str">
        <f t="shared" si="12"/>
        <v>БЪЛГАРСКИ ТРАНСПОРТЕН ХОЛДИНГ АД</v>
      </c>
      <c r="B156" s="425" t="str">
        <f t="shared" si="13"/>
        <v>115090481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339</v>
      </c>
    </row>
    <row r="157" spans="1:8">
      <c r="A157" s="425" t="str">
        <f t="shared" si="12"/>
        <v>БЪЛГАРСКИ ТРАНСПОРТЕН ХОЛДИНГ АД</v>
      </c>
      <c r="B157" s="425" t="str">
        <f t="shared" si="13"/>
        <v>115090481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БЪЛГАРСКИ ТРАНСПОРТЕН ХОЛДИНГ АД</v>
      </c>
      <c r="B158" s="425" t="str">
        <f t="shared" si="13"/>
        <v>115090481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БЪЛГАРСКИ ТРАНСПОРТЕН ХОЛДИНГ АД</v>
      </c>
      <c r="B159" s="425" t="str">
        <f t="shared" ref="B159:B179" si="16">pdeBulstat</f>
        <v>115090481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298</v>
      </c>
    </row>
    <row r="160" spans="1:8">
      <c r="A160" s="425" t="str">
        <f t="shared" si="15"/>
        <v>БЪЛГАРСКИ ТРАНСПОРТЕН ХОЛДИНГ АД</v>
      </c>
      <c r="B160" s="425" t="str">
        <f t="shared" si="16"/>
        <v>115090481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28</v>
      </c>
    </row>
    <row r="161" spans="1:8">
      <c r="A161" s="425" t="str">
        <f t="shared" si="15"/>
        <v>БЪЛГАРСКИ ТРАНСПОРТЕН ХОЛДИНГ АД</v>
      </c>
      <c r="B161" s="425" t="str">
        <f t="shared" si="16"/>
        <v>115090481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326</v>
      </c>
    </row>
    <row r="162" spans="1:8">
      <c r="A162" s="425" t="str">
        <f t="shared" si="15"/>
        <v>БЪЛГАРСКИ ТРАНСПОРТЕН ХОЛДИНГ АД</v>
      </c>
      <c r="B162" s="425" t="str">
        <f t="shared" si="16"/>
        <v>115090481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1</v>
      </c>
    </row>
    <row r="163" spans="1:8">
      <c r="A163" s="425" t="str">
        <f t="shared" si="15"/>
        <v>БЪЛГАРСКИ ТРАНСПОРТЕН ХОЛДИНГ АД</v>
      </c>
      <c r="B163" s="425" t="str">
        <f t="shared" si="16"/>
        <v>115090481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1</v>
      </c>
    </row>
    <row r="164" spans="1:8">
      <c r="A164" s="425" t="str">
        <f t="shared" si="15"/>
        <v>БЪЛГАРСКИ ТРАНСПОРТЕН ХОЛДИНГ АД</v>
      </c>
      <c r="B164" s="425" t="str">
        <f t="shared" si="16"/>
        <v>115090481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12</v>
      </c>
    </row>
    <row r="165" spans="1:8">
      <c r="A165" s="425" t="str">
        <f t="shared" si="15"/>
        <v>БЪЛГАРСКИ ТРАНСПОРТЕН ХОЛДИНГ АД</v>
      </c>
      <c r="B165" s="425" t="str">
        <f t="shared" si="16"/>
        <v>115090481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БЪЛГАРСКИ ТРАНСПОРТЕН ХОЛДИНГ АД</v>
      </c>
      <c r="B166" s="425" t="str">
        <f t="shared" si="16"/>
        <v>115090481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БЪЛГАРСКИ ТРАНСПОРТЕН ХОЛДИНГ АД</v>
      </c>
      <c r="B167" s="425" t="str">
        <f t="shared" si="16"/>
        <v>115090481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БЪЛГАРСКИ ТРАНСПОРТЕН ХОЛДИНГ АД</v>
      </c>
      <c r="B168" s="425" t="str">
        <f t="shared" si="16"/>
        <v>115090481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БЪЛГАРСКИ ТРАНСПОРТЕН ХОЛДИНГ АД</v>
      </c>
      <c r="B169" s="425" t="str">
        <f t="shared" si="16"/>
        <v>115090481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12</v>
      </c>
    </row>
    <row r="170" spans="1:8">
      <c r="A170" s="425" t="str">
        <f t="shared" si="15"/>
        <v>БЪЛГАРСКИ ТРАНСПОРТЕН ХОЛДИНГ АД</v>
      </c>
      <c r="B170" s="425" t="str">
        <f t="shared" si="16"/>
        <v>115090481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339</v>
      </c>
    </row>
    <row r="171" spans="1:8">
      <c r="A171" s="425" t="str">
        <f t="shared" si="15"/>
        <v>БЪЛГАРСКИ ТРАНСПОРТЕН ХОЛДИНГ АД</v>
      </c>
      <c r="B171" s="425" t="str">
        <f t="shared" si="16"/>
        <v>115090481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БЪЛГАРСКИ ТРАНСПОРТЕН ХОЛДИНГ АД</v>
      </c>
      <c r="B172" s="425" t="str">
        <f t="shared" si="16"/>
        <v>115090481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БЪЛГАРСКИ ТРАНСПОРТЕН ХОЛДИНГ АД</v>
      </c>
      <c r="B173" s="425" t="str">
        <f t="shared" si="16"/>
        <v>115090481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БЪЛГАРСКИ ТРАНСПОРТЕН ХОЛДИНГ АД</v>
      </c>
      <c r="B174" s="425" t="str">
        <f t="shared" si="16"/>
        <v>115090481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339</v>
      </c>
    </row>
    <row r="175" spans="1:8">
      <c r="A175" s="425" t="str">
        <f t="shared" si="15"/>
        <v>БЪЛГАРСКИ ТРАНСПОРТЕН ХОЛДИНГ АД</v>
      </c>
      <c r="B175" s="425" t="str">
        <f t="shared" si="16"/>
        <v>115090481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БЪЛГАРСКИ ТРАНСПОРТЕН ХОЛДИНГ АД</v>
      </c>
      <c r="B176" s="425" t="str">
        <f t="shared" si="16"/>
        <v>115090481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БЪЛГАРСКИ ТРАНСПОРТЕН ХОЛДИНГ АД</v>
      </c>
      <c r="B177" s="425" t="str">
        <f t="shared" si="16"/>
        <v>115090481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БЪЛГАРСКИ ТРАНСПОРТЕН ХОЛДИНГ АД</v>
      </c>
      <c r="B178" s="425" t="str">
        <f t="shared" si="16"/>
        <v>115090481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БЪЛГАРСКИ ТРАНСПОРТЕН ХОЛДИНГ АД</v>
      </c>
      <c r="B179" s="425" t="str">
        <f t="shared" si="16"/>
        <v>115090481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339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БЪЛГАРСКИ ТРАНСПОРТЕН ХОЛДИНГ АД</v>
      </c>
      <c r="B181" s="425" t="str">
        <f t="shared" ref="B181:B216" si="19">pdeBulstat</f>
        <v>115090481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365</v>
      </c>
    </row>
    <row r="182" spans="1:8">
      <c r="A182" s="425" t="str">
        <f t="shared" si="18"/>
        <v>БЪЛГАРСКИ ТРАНСПОРТЕН ХОЛДИНГ АД</v>
      </c>
      <c r="B182" s="425" t="str">
        <f t="shared" si="19"/>
        <v>115090481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-146</v>
      </c>
    </row>
    <row r="183" spans="1:8">
      <c r="A183" s="425" t="str">
        <f t="shared" si="18"/>
        <v>БЪЛГАРСКИ ТРАНСПОРТЕН ХОЛДИНГ АД</v>
      </c>
      <c r="B183" s="425" t="str">
        <f t="shared" si="19"/>
        <v>115090481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БЪЛГАРСКИ ТРАНСПОРТЕН ХОЛДИНГ АД</v>
      </c>
      <c r="B184" s="425" t="str">
        <f t="shared" si="19"/>
        <v>115090481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-213</v>
      </c>
    </row>
    <row r="185" spans="1:8">
      <c r="A185" s="425" t="str">
        <f t="shared" si="18"/>
        <v>БЪЛГАРСКИ ТРАНСПОРТЕН ХОЛДИНГ АД</v>
      </c>
      <c r="B185" s="425" t="str">
        <f t="shared" si="19"/>
        <v>115090481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-3</v>
      </c>
    </row>
    <row r="186" spans="1:8">
      <c r="A186" s="425" t="str">
        <f t="shared" si="18"/>
        <v>БЪЛГАРСКИ ТРАНСПОРТЕН ХОЛДИНГ АД</v>
      </c>
      <c r="B186" s="425" t="str">
        <f t="shared" si="19"/>
        <v>115090481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-4</v>
      </c>
    </row>
    <row r="187" spans="1:8">
      <c r="A187" s="425" t="str">
        <f t="shared" si="18"/>
        <v>БЪЛГАРСКИ ТРАНСПОРТЕН ХОЛДИНГ АД</v>
      </c>
      <c r="B187" s="425" t="str">
        <f t="shared" si="19"/>
        <v>115090481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БЪЛГАРСКИ ТРАНСПОРТЕН ХОЛДИНГ АД</v>
      </c>
      <c r="B188" s="425" t="str">
        <f t="shared" si="19"/>
        <v>115090481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БЪЛГАРСКИ ТРАНСПОРТЕН ХОЛДИНГ АД</v>
      </c>
      <c r="B189" s="425" t="str">
        <f t="shared" si="19"/>
        <v>115090481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БЪЛГАРСКИ ТРАНСПОРТЕН ХОЛДИНГ АД</v>
      </c>
      <c r="B190" s="425" t="str">
        <f t="shared" si="19"/>
        <v>115090481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0</v>
      </c>
    </row>
    <row r="191" spans="1:8">
      <c r="A191" s="425" t="str">
        <f t="shared" si="18"/>
        <v>БЪЛГАРСКИ ТРАНСПОРТЕН ХОЛДИНГ АД</v>
      </c>
      <c r="B191" s="425" t="str">
        <f t="shared" si="19"/>
        <v>115090481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-1</v>
      </c>
    </row>
    <row r="192" spans="1:8">
      <c r="A192" s="425" t="str">
        <f t="shared" si="18"/>
        <v>БЪЛГАРСКИ ТРАНСПОРТЕН ХОЛДИНГ АД</v>
      </c>
      <c r="B192" s="425" t="str">
        <f t="shared" si="19"/>
        <v>115090481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БЪЛГАРСКИ ТРАНСПОРТЕН ХОЛДИНГ АД</v>
      </c>
      <c r="B193" s="425" t="str">
        <f t="shared" si="19"/>
        <v>115090481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БЪЛГАРСКИ ТРАНСПОРТЕН ХОЛДИНГ АД</v>
      </c>
      <c r="B194" s="425" t="str">
        <f t="shared" si="19"/>
        <v>115090481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БЪЛГАРСКИ ТРАНСПОРТЕН ХОЛДИНГ АД</v>
      </c>
      <c r="B195" s="425" t="str">
        <f t="shared" si="19"/>
        <v>115090481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БЪЛГАРСКИ ТРАНСПОРТЕН ХОЛДИНГ АД</v>
      </c>
      <c r="B196" s="425" t="str">
        <f t="shared" si="19"/>
        <v>115090481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БЪЛГАРСКИ ТРАНСПОРТЕН ХОЛДИНГ АД</v>
      </c>
      <c r="B197" s="425" t="str">
        <f t="shared" si="19"/>
        <v>115090481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БЪЛГАРСКИ ТРАНСПОРТЕН ХОЛДИНГ АД</v>
      </c>
      <c r="B198" s="425" t="str">
        <f t="shared" si="19"/>
        <v>115090481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БЪЛГАРСКИ ТРАНСПОРТЕН ХОЛДИНГ АД</v>
      </c>
      <c r="B199" s="425" t="str">
        <f t="shared" si="19"/>
        <v>115090481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БЪЛГАРСКИ ТРАНСПОРТЕН ХОЛДИНГ АД</v>
      </c>
      <c r="B200" s="425" t="str">
        <f t="shared" si="19"/>
        <v>115090481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БЪЛГАРСКИ ТРАНСПОРТЕН ХОЛДИНГ АД</v>
      </c>
      <c r="B201" s="425" t="str">
        <f t="shared" si="19"/>
        <v>115090481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БЪЛГАРСКИ ТРАНСПОРТЕН ХОЛДИНГ АД</v>
      </c>
      <c r="B202" s="425" t="str">
        <f t="shared" si="19"/>
        <v>115090481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0</v>
      </c>
    </row>
    <row r="203" spans="1:8">
      <c r="A203" s="425" t="str">
        <f t="shared" si="18"/>
        <v>БЪЛГАРСКИ ТРАНСПОРТЕН ХОЛДИНГ АД</v>
      </c>
      <c r="B203" s="425" t="str">
        <f t="shared" si="19"/>
        <v>115090481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БЪЛГАРСКИ ТРАНСПОРТЕН ХОЛДИНГ АД</v>
      </c>
      <c r="B204" s="425" t="str">
        <f t="shared" si="19"/>
        <v>115090481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БЪЛГАРСКИ ТРАНСПОРТЕН ХОЛДИНГ АД</v>
      </c>
      <c r="B205" s="425" t="str">
        <f t="shared" si="19"/>
        <v>115090481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45</v>
      </c>
    </row>
    <row r="206" spans="1:8">
      <c r="A206" s="425" t="str">
        <f t="shared" si="18"/>
        <v>БЪЛГАРСКИ ТРАНСПОРТЕН ХОЛДИНГ АД</v>
      </c>
      <c r="B206" s="425" t="str">
        <f t="shared" si="19"/>
        <v>115090481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-100</v>
      </c>
    </row>
    <row r="207" spans="1:8">
      <c r="A207" s="425" t="str">
        <f t="shared" si="18"/>
        <v>БЪЛГАРСКИ ТРАНСПОРТЕН ХОЛДИНГ АД</v>
      </c>
      <c r="B207" s="425" t="str">
        <f t="shared" si="19"/>
        <v>115090481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БЪЛГАРСКИ ТРАНСПОРТЕН ХОЛДИНГ АД</v>
      </c>
      <c r="B208" s="425" t="str">
        <f t="shared" si="19"/>
        <v>115090481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12</v>
      </c>
    </row>
    <row r="209" spans="1:8">
      <c r="A209" s="425" t="str">
        <f t="shared" si="18"/>
        <v>БЪЛГАРСКИ ТРАНСПОРТЕН ХОЛДИНГ АД</v>
      </c>
      <c r="B209" s="425" t="str">
        <f t="shared" si="19"/>
        <v>115090481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БЪЛГАРСКИ ТРАНСПОРТЕН ХОЛДИНГ АД</v>
      </c>
      <c r="B210" s="425" t="str">
        <f t="shared" si="19"/>
        <v>115090481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БЪЛГАРСКИ ТРАНСПОРТЕН ХОЛДИНГ АД</v>
      </c>
      <c r="B211" s="425" t="str">
        <f t="shared" si="19"/>
        <v>115090481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-43</v>
      </c>
    </row>
    <row r="212" spans="1:8">
      <c r="A212" s="425" t="str">
        <f t="shared" si="18"/>
        <v>БЪЛГАРСКИ ТРАНСПОРТЕН ХОЛДИНГ АД</v>
      </c>
      <c r="B212" s="425" t="str">
        <f t="shared" si="19"/>
        <v>115090481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-44</v>
      </c>
    </row>
    <row r="213" spans="1:8">
      <c r="A213" s="425" t="str">
        <f t="shared" si="18"/>
        <v>БЪЛГАРСКИ ТРАНСПОРТЕН ХОЛДИНГ АД</v>
      </c>
      <c r="B213" s="425" t="str">
        <f t="shared" si="19"/>
        <v>115090481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1211</v>
      </c>
    </row>
    <row r="214" spans="1:8">
      <c r="A214" s="425" t="str">
        <f t="shared" si="18"/>
        <v>БЪЛГАРСКИ ТРАНСПОРТЕН ХОЛДИНГ АД</v>
      </c>
      <c r="B214" s="425" t="str">
        <f t="shared" si="19"/>
        <v>115090481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1167</v>
      </c>
    </row>
    <row r="215" spans="1:8">
      <c r="A215" s="425" t="str">
        <f t="shared" si="18"/>
        <v>БЪЛГАРСКИ ТРАНСПОРТЕН ХОЛДИНГ АД</v>
      </c>
      <c r="B215" s="425" t="str">
        <f t="shared" si="19"/>
        <v>115090481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1167</v>
      </c>
    </row>
    <row r="216" spans="1:8">
      <c r="A216" s="425" t="str">
        <f t="shared" si="18"/>
        <v>БЪЛГАРСКИ ТРАНСПОРТЕН ХОЛДИНГ АД</v>
      </c>
      <c r="B216" s="425" t="str">
        <f t="shared" si="19"/>
        <v>115090481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БЪЛГАРСКИ ТРАНСПОРТЕН ХОЛДИНГ АД</v>
      </c>
      <c r="B218" s="425" t="str">
        <f t="shared" ref="B218:B281" si="22">pdeBulstat</f>
        <v>115090481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329</v>
      </c>
    </row>
    <row r="219" spans="1:8">
      <c r="A219" s="425" t="str">
        <f t="shared" si="21"/>
        <v>БЪЛГАРСКИ ТРАНСПОРТЕН ХОЛДИНГ АД</v>
      </c>
      <c r="B219" s="425" t="str">
        <f t="shared" si="22"/>
        <v>115090481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БЪЛГАРСКИ ТРАНСПОРТЕН ХОЛДИНГ АД</v>
      </c>
      <c r="B220" s="425" t="str">
        <f t="shared" si="22"/>
        <v>115090481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БЪЛГАРСКИ ТРАНСПОРТЕН ХОЛДИНГ АД</v>
      </c>
      <c r="B221" s="425" t="str">
        <f t="shared" si="22"/>
        <v>115090481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БЪЛГАРСКИ ТРАНСПОРТЕН ХОЛДИНГ АД</v>
      </c>
      <c r="B222" s="425" t="str">
        <f t="shared" si="22"/>
        <v>115090481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329</v>
      </c>
    </row>
    <row r="223" spans="1:8">
      <c r="A223" s="425" t="str">
        <f t="shared" si="21"/>
        <v>БЪЛГАРСКИ ТРАНСПОРТЕН ХОЛДИНГ АД</v>
      </c>
      <c r="B223" s="425" t="str">
        <f t="shared" si="22"/>
        <v>115090481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БЪЛГАРСКИ ТРАНСПОРТЕН ХОЛДИНГ АД</v>
      </c>
      <c r="B224" s="425" t="str">
        <f t="shared" si="22"/>
        <v>115090481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БЪЛГАРСКИ ТРАНСПОРТЕН ХОЛДИНГ АД</v>
      </c>
      <c r="B225" s="425" t="str">
        <f t="shared" si="22"/>
        <v>115090481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БЪЛГАРСКИ ТРАНСПОРТЕН ХОЛДИНГ АД</v>
      </c>
      <c r="B226" s="425" t="str">
        <f t="shared" si="22"/>
        <v>115090481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БЪЛГАРСКИ ТРАНСПОРТЕН ХОЛДИНГ АД</v>
      </c>
      <c r="B227" s="425" t="str">
        <f t="shared" si="22"/>
        <v>115090481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БЪЛГАРСКИ ТРАНСПОРТЕН ХОЛДИНГ АД</v>
      </c>
      <c r="B228" s="425" t="str">
        <f t="shared" si="22"/>
        <v>115090481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БЪЛГАРСКИ ТРАНСПОРТЕН ХОЛДИНГ АД</v>
      </c>
      <c r="B229" s="425" t="str">
        <f t="shared" si="22"/>
        <v>115090481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БЪЛГАРСКИ ТРАНСПОРТЕН ХОЛДИНГ АД</v>
      </c>
      <c r="B230" s="425" t="str">
        <f t="shared" si="22"/>
        <v>115090481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БЪЛГАРСКИ ТРАНСПОРТЕН ХОЛДИНГ АД</v>
      </c>
      <c r="B231" s="425" t="str">
        <f t="shared" si="22"/>
        <v>115090481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БЪЛГАРСКИ ТРАНСПОРТЕН ХОЛДИНГ АД</v>
      </c>
      <c r="B232" s="425" t="str">
        <f t="shared" si="22"/>
        <v>115090481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БЪЛГАРСКИ ТРАНСПОРТЕН ХОЛДИНГ АД</v>
      </c>
      <c r="B233" s="425" t="str">
        <f t="shared" si="22"/>
        <v>115090481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БЪЛГАРСКИ ТРАНСПОРТЕН ХОЛДИНГ АД</v>
      </c>
      <c r="B234" s="425" t="str">
        <f t="shared" si="22"/>
        <v>115090481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БЪЛГАРСКИ ТРАНСПОРТЕН ХОЛДИНГ АД</v>
      </c>
      <c r="B235" s="425" t="str">
        <f t="shared" si="22"/>
        <v>115090481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БЪЛГАРСКИ ТРАНСПОРТЕН ХОЛДИНГ АД</v>
      </c>
      <c r="B236" s="425" t="str">
        <f t="shared" si="22"/>
        <v>115090481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329</v>
      </c>
    </row>
    <row r="237" spans="1:8">
      <c r="A237" s="425" t="str">
        <f t="shared" si="21"/>
        <v>БЪЛГАРСКИ ТРАНСПОРТЕН ХОЛДИНГ АД</v>
      </c>
      <c r="B237" s="425" t="str">
        <f t="shared" si="22"/>
        <v>115090481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БЪЛГАРСКИ ТРАНСПОРТЕН ХОЛДИНГ АД</v>
      </c>
      <c r="B238" s="425" t="str">
        <f t="shared" si="22"/>
        <v>115090481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БЪЛГАРСКИ ТРАНСПОРТЕН ХОЛДИНГ АД</v>
      </c>
      <c r="B239" s="425" t="str">
        <f t="shared" si="22"/>
        <v>115090481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329</v>
      </c>
    </row>
    <row r="240" spans="1:8">
      <c r="A240" s="425" t="str">
        <f t="shared" si="21"/>
        <v>БЪЛГАРСКИ ТРАНСПОРТЕН ХОЛДИНГ АД</v>
      </c>
      <c r="B240" s="425" t="str">
        <f t="shared" si="22"/>
        <v>115090481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БЪЛГАРСКИ ТРАНСПОРТЕН ХОЛДИНГ АД</v>
      </c>
      <c r="B241" s="425" t="str">
        <f t="shared" si="22"/>
        <v>115090481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БЪЛГАРСКИ ТРАНСПОРТЕН ХОЛДИНГ АД</v>
      </c>
      <c r="B242" s="425" t="str">
        <f t="shared" si="22"/>
        <v>115090481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БЪЛГАРСКИ ТРАНСПОРТЕН ХОЛДИНГ АД</v>
      </c>
      <c r="B243" s="425" t="str">
        <f t="shared" si="22"/>
        <v>115090481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БЪЛГАРСКИ ТРАНСПОРТЕН ХОЛДИНГ АД</v>
      </c>
      <c r="B244" s="425" t="str">
        <f t="shared" si="22"/>
        <v>115090481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БЪЛГАРСКИ ТРАНСПОРТЕН ХОЛДИНГ АД</v>
      </c>
      <c r="B245" s="425" t="str">
        <f t="shared" si="22"/>
        <v>115090481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БЪЛГАРСКИ ТРАНСПОРТЕН ХОЛДИНГ АД</v>
      </c>
      <c r="B246" s="425" t="str">
        <f t="shared" si="22"/>
        <v>115090481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БЪЛГАРСКИ ТРАНСПОРТЕН ХОЛДИНГ АД</v>
      </c>
      <c r="B247" s="425" t="str">
        <f t="shared" si="22"/>
        <v>115090481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БЪЛГАРСКИ ТРАНСПОРТЕН ХОЛДИНГ АД</v>
      </c>
      <c r="B248" s="425" t="str">
        <f t="shared" si="22"/>
        <v>115090481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БЪЛГАРСКИ ТРАНСПОРТЕН ХОЛДИНГ АД</v>
      </c>
      <c r="B249" s="425" t="str">
        <f t="shared" si="22"/>
        <v>115090481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БЪЛГАРСКИ ТРАНСПОРТЕН ХОЛДИНГ АД</v>
      </c>
      <c r="B250" s="425" t="str">
        <f t="shared" si="22"/>
        <v>115090481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БЪЛГАРСКИ ТРАНСПОРТЕН ХОЛДИНГ АД</v>
      </c>
      <c r="B251" s="425" t="str">
        <f t="shared" si="22"/>
        <v>115090481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БЪЛГАРСКИ ТРАНСПОРТЕН ХОЛДИНГ АД</v>
      </c>
      <c r="B252" s="425" t="str">
        <f t="shared" si="22"/>
        <v>115090481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БЪЛГАРСКИ ТРАНСПОРТЕН ХОЛДИНГ АД</v>
      </c>
      <c r="B253" s="425" t="str">
        <f t="shared" si="22"/>
        <v>115090481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БЪЛГАРСКИ ТРАНСПОРТЕН ХОЛДИНГ АД</v>
      </c>
      <c r="B254" s="425" t="str">
        <f t="shared" si="22"/>
        <v>115090481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БЪЛГАРСКИ ТРАНСПОРТЕН ХОЛДИНГ АД</v>
      </c>
      <c r="B255" s="425" t="str">
        <f t="shared" si="22"/>
        <v>115090481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БЪЛГАРСКИ ТРАНСПОРТЕН ХОЛДИНГ АД</v>
      </c>
      <c r="B256" s="425" t="str">
        <f t="shared" si="22"/>
        <v>115090481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БЪЛГАРСКИ ТРАНСПОРТЕН ХОЛДИНГ АД</v>
      </c>
      <c r="B257" s="425" t="str">
        <f t="shared" si="22"/>
        <v>115090481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БЪЛГАРСКИ ТРАНСПОРТЕН ХОЛДИНГ АД</v>
      </c>
      <c r="B258" s="425" t="str">
        <f t="shared" si="22"/>
        <v>115090481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БЪЛГАРСКИ ТРАНСПОРТЕН ХОЛДИНГ АД</v>
      </c>
      <c r="B259" s="425" t="str">
        <f t="shared" si="22"/>
        <v>115090481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БЪЛГАРСКИ ТРАНСПОРТЕН ХОЛДИНГ АД</v>
      </c>
      <c r="B260" s="425" t="str">
        <f t="shared" si="22"/>
        <v>115090481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БЪЛГАРСКИ ТРАНСПОРТЕН ХОЛДИНГ АД</v>
      </c>
      <c r="B261" s="425" t="str">
        <f t="shared" si="22"/>
        <v>115090481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БЪЛГАРСКИ ТРАНСПОРТЕН ХОЛДИНГ АД</v>
      </c>
      <c r="B262" s="425" t="str">
        <f t="shared" si="22"/>
        <v>115090481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8</v>
      </c>
    </row>
    <row r="263" spans="1:8">
      <c r="A263" s="425" t="str">
        <f t="shared" si="21"/>
        <v>БЪЛГАРСКИ ТРАНСПОРТЕН ХОЛДИНГ АД</v>
      </c>
      <c r="B263" s="425" t="str">
        <f t="shared" si="22"/>
        <v>115090481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БЪЛГАРСКИ ТРАНСПОРТЕН ХОЛДИНГ АД</v>
      </c>
      <c r="B264" s="425" t="str">
        <f t="shared" si="22"/>
        <v>115090481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БЪЛГАРСКИ ТРАНСПОРТЕН ХОЛДИНГ АД</v>
      </c>
      <c r="B265" s="425" t="str">
        <f t="shared" si="22"/>
        <v>115090481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БЪЛГАРСКИ ТРАНСПОРТЕН ХОЛДИНГ АД</v>
      </c>
      <c r="B266" s="425" t="str">
        <f t="shared" si="22"/>
        <v>115090481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8</v>
      </c>
    </row>
    <row r="267" spans="1:8">
      <c r="A267" s="425" t="str">
        <f t="shared" si="21"/>
        <v>БЪЛГАРСКИ ТРАНСПОРТЕН ХОЛДИНГ АД</v>
      </c>
      <c r="B267" s="425" t="str">
        <f t="shared" si="22"/>
        <v>115090481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БЪЛГАРСКИ ТРАНСПОРТЕН ХОЛДИНГ АД</v>
      </c>
      <c r="B268" s="425" t="str">
        <f t="shared" si="22"/>
        <v>115090481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БЪЛГАРСКИ ТРАНСПОРТЕН ХОЛДИНГ АД</v>
      </c>
      <c r="B269" s="425" t="str">
        <f t="shared" si="22"/>
        <v>115090481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БЪЛГАРСКИ ТРАНСПОРТЕН ХОЛДИНГ АД</v>
      </c>
      <c r="B270" s="425" t="str">
        <f t="shared" si="22"/>
        <v>115090481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БЪЛГАРСКИ ТРАНСПОРТЕН ХОЛДИНГ АД</v>
      </c>
      <c r="B271" s="425" t="str">
        <f t="shared" si="22"/>
        <v>115090481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БЪЛГАРСКИ ТРАНСПОРТЕН ХОЛДИНГ АД</v>
      </c>
      <c r="B272" s="425" t="str">
        <f t="shared" si="22"/>
        <v>115090481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БЪЛГАРСКИ ТРАНСПОРТЕН ХОЛДИНГ АД</v>
      </c>
      <c r="B273" s="425" t="str">
        <f t="shared" si="22"/>
        <v>115090481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БЪЛГАРСКИ ТРАНСПОРТЕН ХОЛДИНГ АД</v>
      </c>
      <c r="B274" s="425" t="str">
        <f t="shared" si="22"/>
        <v>115090481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БЪЛГАРСКИ ТРАНСПОРТЕН ХОЛДИНГ АД</v>
      </c>
      <c r="B275" s="425" t="str">
        <f t="shared" si="22"/>
        <v>115090481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БЪЛГАРСКИ ТРАНСПОРТЕН ХОЛДИНГ АД</v>
      </c>
      <c r="B276" s="425" t="str">
        <f t="shared" si="22"/>
        <v>115090481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БЪЛГАРСКИ ТРАНСПОРТЕН ХОЛДИНГ АД</v>
      </c>
      <c r="B277" s="425" t="str">
        <f t="shared" si="22"/>
        <v>115090481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БЪЛГАРСКИ ТРАНСПОРТЕН ХОЛДИНГ АД</v>
      </c>
      <c r="B278" s="425" t="str">
        <f t="shared" si="22"/>
        <v>115090481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БЪЛГАРСКИ ТРАНСПОРТЕН ХОЛДИНГ АД</v>
      </c>
      <c r="B279" s="425" t="str">
        <f t="shared" si="22"/>
        <v>115090481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БЪЛГАРСКИ ТРАНСПОРТЕН ХОЛДИНГ АД</v>
      </c>
      <c r="B280" s="425" t="str">
        <f t="shared" si="22"/>
        <v>115090481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8</v>
      </c>
    </row>
    <row r="281" spans="1:8">
      <c r="A281" s="425" t="str">
        <f t="shared" si="21"/>
        <v>БЪЛГАРСКИ ТРАНСПОРТЕН ХОЛДИНГ АД</v>
      </c>
      <c r="B281" s="425" t="str">
        <f t="shared" si="22"/>
        <v>115090481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БЪЛГАРСКИ ТРАНСПОРТЕН ХОЛДИНГ АД</v>
      </c>
      <c r="B282" s="425" t="str">
        <f t="shared" ref="B282:B345" si="25">pdeBulstat</f>
        <v>115090481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БЪЛГАРСКИ ТРАНСПОРТЕН ХОЛДИНГ АД</v>
      </c>
      <c r="B283" s="425" t="str">
        <f t="shared" si="25"/>
        <v>115090481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8</v>
      </c>
    </row>
    <row r="284" spans="1:8">
      <c r="A284" s="425" t="str">
        <f t="shared" si="24"/>
        <v>БЪЛГАРСКИ ТРАНСПОРТЕН ХОЛДИНГ АД</v>
      </c>
      <c r="B284" s="425" t="str">
        <f t="shared" si="25"/>
        <v>115090481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264</v>
      </c>
    </row>
    <row r="285" spans="1:8">
      <c r="A285" s="425" t="str">
        <f t="shared" si="24"/>
        <v>БЪЛГАРСКИ ТРАНСПОРТЕН ХОЛДИНГ АД</v>
      </c>
      <c r="B285" s="425" t="str">
        <f t="shared" si="25"/>
        <v>115090481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БЪЛГАРСКИ ТРАНСПОРТЕН ХОЛДИНГ АД</v>
      </c>
      <c r="B286" s="425" t="str">
        <f t="shared" si="25"/>
        <v>115090481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БЪЛГАРСКИ ТРАНСПОРТЕН ХОЛДИНГ АД</v>
      </c>
      <c r="B287" s="425" t="str">
        <f t="shared" si="25"/>
        <v>115090481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БЪЛГАРСКИ ТРАНСПОРТЕН ХОЛДИНГ АД</v>
      </c>
      <c r="B288" s="425" t="str">
        <f t="shared" si="25"/>
        <v>115090481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264</v>
      </c>
    </row>
    <row r="289" spans="1:8">
      <c r="A289" s="425" t="str">
        <f t="shared" si="24"/>
        <v>БЪЛГАРСКИ ТРАНСПОРТЕН ХОЛДИНГ АД</v>
      </c>
      <c r="B289" s="425" t="str">
        <f t="shared" si="25"/>
        <v>115090481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БЪЛГАРСКИ ТРАНСПОРТЕН ХОЛДИНГ АД</v>
      </c>
      <c r="B290" s="425" t="str">
        <f t="shared" si="25"/>
        <v>115090481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БЪЛГАРСКИ ТРАНСПОРТЕН ХОЛДИНГ АД</v>
      </c>
      <c r="B291" s="425" t="str">
        <f t="shared" si="25"/>
        <v>115090481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БЪЛГАРСКИ ТРАНСПОРТЕН ХОЛДИНГ АД</v>
      </c>
      <c r="B292" s="425" t="str">
        <f t="shared" si="25"/>
        <v>115090481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БЪЛГАРСКИ ТРАНСПОРТЕН ХОЛДИНГ АД</v>
      </c>
      <c r="B293" s="425" t="str">
        <f t="shared" si="25"/>
        <v>115090481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БЪЛГАРСКИ ТРАНСПОРТЕН ХОЛДИНГ АД</v>
      </c>
      <c r="B294" s="425" t="str">
        <f t="shared" si="25"/>
        <v>115090481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БЪЛГАРСКИ ТРАНСПОРТЕН ХОЛДИНГ АД</v>
      </c>
      <c r="B295" s="425" t="str">
        <f t="shared" si="25"/>
        <v>115090481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БЪЛГАРСКИ ТРАНСПОРТЕН ХОЛДИНГ АД</v>
      </c>
      <c r="B296" s="425" t="str">
        <f t="shared" si="25"/>
        <v>115090481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БЪЛГАРСКИ ТРАНСПОРТЕН ХОЛДИНГ АД</v>
      </c>
      <c r="B297" s="425" t="str">
        <f t="shared" si="25"/>
        <v>115090481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БЪЛГАРСКИ ТРАНСПОРТЕН ХОЛДИНГ АД</v>
      </c>
      <c r="B298" s="425" t="str">
        <f t="shared" si="25"/>
        <v>115090481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БЪЛГАРСКИ ТРАНСПОРТЕН ХОЛДИНГ АД</v>
      </c>
      <c r="B299" s="425" t="str">
        <f t="shared" si="25"/>
        <v>115090481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БЪЛГАРСКИ ТРАНСПОРТЕН ХОЛДИНГ АД</v>
      </c>
      <c r="B300" s="425" t="str">
        <f t="shared" si="25"/>
        <v>115090481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БЪЛГАРСКИ ТРАНСПОРТЕН ХОЛДИНГ АД</v>
      </c>
      <c r="B301" s="425" t="str">
        <f t="shared" si="25"/>
        <v>115090481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БЪЛГАРСКИ ТРАНСПОРТЕН ХОЛДИНГ АД</v>
      </c>
      <c r="B302" s="425" t="str">
        <f t="shared" si="25"/>
        <v>115090481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264</v>
      </c>
    </row>
    <row r="303" spans="1:8">
      <c r="A303" s="425" t="str">
        <f t="shared" si="24"/>
        <v>БЪЛГАРСКИ ТРАНСПОРТЕН ХОЛДИНГ АД</v>
      </c>
      <c r="B303" s="425" t="str">
        <f t="shared" si="25"/>
        <v>115090481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БЪЛГАРСКИ ТРАНСПОРТЕН ХОЛДИНГ АД</v>
      </c>
      <c r="B304" s="425" t="str">
        <f t="shared" si="25"/>
        <v>115090481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БЪЛГАРСКИ ТРАНСПОРТЕН ХОЛДИНГ АД</v>
      </c>
      <c r="B305" s="425" t="str">
        <f t="shared" si="25"/>
        <v>115090481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264</v>
      </c>
    </row>
    <row r="306" spans="1:8">
      <c r="A306" s="425" t="str">
        <f t="shared" si="24"/>
        <v>БЪЛГАРСКИ ТРАНСПОРТЕН ХОЛДИНГ АД</v>
      </c>
      <c r="B306" s="425" t="str">
        <f t="shared" si="25"/>
        <v>115090481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БЪЛГАРСКИ ТРАНСПОРТЕН ХОЛДИНГ АД</v>
      </c>
      <c r="B307" s="425" t="str">
        <f t="shared" si="25"/>
        <v>115090481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БЪЛГАРСКИ ТРАНСПОРТЕН ХОЛДИНГ АД</v>
      </c>
      <c r="B308" s="425" t="str">
        <f t="shared" si="25"/>
        <v>115090481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БЪЛГАРСКИ ТРАНСПОРТЕН ХОЛДИНГ АД</v>
      </c>
      <c r="B309" s="425" t="str">
        <f t="shared" si="25"/>
        <v>115090481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БЪЛГАРСКИ ТРАНСПОРТЕН ХОЛДИНГ АД</v>
      </c>
      <c r="B310" s="425" t="str">
        <f t="shared" si="25"/>
        <v>115090481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БЪЛГАРСКИ ТРАНСПОРТЕН ХОЛДИНГ АД</v>
      </c>
      <c r="B311" s="425" t="str">
        <f t="shared" si="25"/>
        <v>115090481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БЪЛГАРСКИ ТРАНСПОРТЕН ХОЛДИНГ АД</v>
      </c>
      <c r="B312" s="425" t="str">
        <f t="shared" si="25"/>
        <v>115090481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БЪЛГАРСКИ ТРАНСПОРТЕН ХОЛДИНГ АД</v>
      </c>
      <c r="B313" s="425" t="str">
        <f t="shared" si="25"/>
        <v>115090481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БЪЛГАРСКИ ТРАНСПОРТЕН ХОЛДИНГ АД</v>
      </c>
      <c r="B314" s="425" t="str">
        <f t="shared" si="25"/>
        <v>115090481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БЪЛГАРСКИ ТРАНСПОРТЕН ХОЛДИНГ АД</v>
      </c>
      <c r="B315" s="425" t="str">
        <f t="shared" si="25"/>
        <v>115090481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БЪЛГАРСКИ ТРАНСПОРТЕН ХОЛДИНГ АД</v>
      </c>
      <c r="B316" s="425" t="str">
        <f t="shared" si="25"/>
        <v>115090481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БЪЛГАРСКИ ТРАНСПОРТЕН ХОЛДИНГ АД</v>
      </c>
      <c r="B317" s="425" t="str">
        <f t="shared" si="25"/>
        <v>115090481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БЪЛГАРСКИ ТРАНСПОРТЕН ХОЛДИНГ АД</v>
      </c>
      <c r="B318" s="425" t="str">
        <f t="shared" si="25"/>
        <v>115090481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БЪЛГАРСКИ ТРАНСПОРТЕН ХОЛДИНГ АД</v>
      </c>
      <c r="B319" s="425" t="str">
        <f t="shared" si="25"/>
        <v>115090481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БЪЛГАРСКИ ТРАНСПОРТЕН ХОЛДИНГ АД</v>
      </c>
      <c r="B320" s="425" t="str">
        <f t="shared" si="25"/>
        <v>115090481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БЪЛГАРСКИ ТРАНСПОРТЕН ХОЛДИНГ АД</v>
      </c>
      <c r="B321" s="425" t="str">
        <f t="shared" si="25"/>
        <v>115090481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БЪЛГАРСКИ ТРАНСПОРТЕН ХОЛДИНГ АД</v>
      </c>
      <c r="B322" s="425" t="str">
        <f t="shared" si="25"/>
        <v>115090481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БЪЛГАРСКИ ТРАНСПОРТЕН ХОЛДИНГ АД</v>
      </c>
      <c r="B323" s="425" t="str">
        <f t="shared" si="25"/>
        <v>115090481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БЪЛГАРСКИ ТРАНСПОРТЕН ХОЛДИНГ АД</v>
      </c>
      <c r="B324" s="425" t="str">
        <f t="shared" si="25"/>
        <v>115090481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БЪЛГАРСКИ ТРАНСПОРТЕН ХОЛДИНГ АД</v>
      </c>
      <c r="B325" s="425" t="str">
        <f t="shared" si="25"/>
        <v>115090481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БЪЛГАРСКИ ТРАНСПОРТЕН ХОЛДИНГ АД</v>
      </c>
      <c r="B326" s="425" t="str">
        <f t="shared" si="25"/>
        <v>115090481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БЪЛГАРСКИ ТРАНСПОРТЕН ХОЛДИНГ АД</v>
      </c>
      <c r="B327" s="425" t="str">
        <f t="shared" si="25"/>
        <v>115090481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БЪЛГАРСКИ ТРАНСПОРТЕН ХОЛДИНГ АД</v>
      </c>
      <c r="B328" s="425" t="str">
        <f t="shared" si="25"/>
        <v>115090481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1878</v>
      </c>
    </row>
    <row r="329" spans="1:8">
      <c r="A329" s="425" t="str">
        <f t="shared" si="24"/>
        <v>БЪЛГАРСКИ ТРАНСПОРТЕН ХОЛДИНГ АД</v>
      </c>
      <c r="B329" s="425" t="str">
        <f t="shared" si="25"/>
        <v>115090481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БЪЛГАРСКИ ТРАНСПОРТЕН ХОЛДИНГ АД</v>
      </c>
      <c r="B330" s="425" t="str">
        <f t="shared" si="25"/>
        <v>115090481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БЪЛГАРСКИ ТРАНСПОРТЕН ХОЛДИНГ АД</v>
      </c>
      <c r="B331" s="425" t="str">
        <f t="shared" si="25"/>
        <v>115090481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БЪЛГАРСКИ ТРАНСПОРТЕН ХОЛДИНГ АД</v>
      </c>
      <c r="B332" s="425" t="str">
        <f t="shared" si="25"/>
        <v>115090481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1878</v>
      </c>
    </row>
    <row r="333" spans="1:8">
      <c r="A333" s="425" t="str">
        <f t="shared" si="24"/>
        <v>БЪЛГАРСКИ ТРАНСПОРТЕН ХОЛДИНГ АД</v>
      </c>
      <c r="B333" s="425" t="str">
        <f t="shared" si="25"/>
        <v>115090481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БЪЛГАРСКИ ТРАНСПОРТЕН ХОЛДИНГ АД</v>
      </c>
      <c r="B334" s="425" t="str">
        <f t="shared" si="25"/>
        <v>115090481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БЪЛГАРСКИ ТРАНСПОРТЕН ХОЛДИНГ АД</v>
      </c>
      <c r="B335" s="425" t="str">
        <f t="shared" si="25"/>
        <v>115090481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БЪЛГАРСКИ ТРАНСПОРТЕН ХОЛДИНГ АД</v>
      </c>
      <c r="B336" s="425" t="str">
        <f t="shared" si="25"/>
        <v>115090481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БЪЛГАРСКИ ТРАНСПОРТЕН ХОЛДИНГ АД</v>
      </c>
      <c r="B337" s="425" t="str">
        <f t="shared" si="25"/>
        <v>115090481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БЪЛГАРСКИ ТРАНСПОРТЕН ХОЛДИНГ АД</v>
      </c>
      <c r="B338" s="425" t="str">
        <f t="shared" si="25"/>
        <v>115090481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БЪЛГАРСКИ ТРАНСПОРТЕН ХОЛДИНГ АД</v>
      </c>
      <c r="B339" s="425" t="str">
        <f t="shared" si="25"/>
        <v>115090481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БЪЛГАРСКИ ТРАНСПОРТЕН ХОЛДИНГ АД</v>
      </c>
      <c r="B340" s="425" t="str">
        <f t="shared" si="25"/>
        <v>115090481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БЪЛГАРСКИ ТРАНСПОРТЕН ХОЛДИНГ АД</v>
      </c>
      <c r="B341" s="425" t="str">
        <f t="shared" si="25"/>
        <v>115090481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БЪЛГАРСКИ ТРАНСПОРТЕН ХОЛДИНГ АД</v>
      </c>
      <c r="B342" s="425" t="str">
        <f t="shared" si="25"/>
        <v>115090481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БЪЛГАРСКИ ТРАНСПОРТЕН ХОЛДИНГ АД</v>
      </c>
      <c r="B343" s="425" t="str">
        <f t="shared" si="25"/>
        <v>115090481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БЪЛГАРСКИ ТРАНСПОРТЕН ХОЛДИНГ АД</v>
      </c>
      <c r="B344" s="425" t="str">
        <f t="shared" si="25"/>
        <v>115090481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БЪЛГАРСКИ ТРАНСПОРТЕН ХОЛДИНГ АД</v>
      </c>
      <c r="B345" s="425" t="str">
        <f t="shared" si="25"/>
        <v>115090481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БЪЛГАРСКИ ТРАНСПОРТЕН ХОЛДИНГ АД</v>
      </c>
      <c r="B346" s="425" t="str">
        <f t="shared" ref="B346:B409" si="28">pdeBulstat</f>
        <v>115090481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1878</v>
      </c>
    </row>
    <row r="347" spans="1:8">
      <c r="A347" s="425" t="str">
        <f t="shared" si="27"/>
        <v>БЪЛГАРСКИ ТРАНСПОРТЕН ХОЛДИНГ АД</v>
      </c>
      <c r="B347" s="425" t="str">
        <f t="shared" si="28"/>
        <v>115090481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БЪЛГАРСКИ ТРАНСПОРТЕН ХОЛДИНГ АД</v>
      </c>
      <c r="B348" s="425" t="str">
        <f t="shared" si="28"/>
        <v>115090481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БЪЛГАРСКИ ТРАНСПОРТЕН ХОЛДИНГ АД</v>
      </c>
      <c r="B349" s="425" t="str">
        <f t="shared" si="28"/>
        <v>115090481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1878</v>
      </c>
    </row>
    <row r="350" spans="1:8">
      <c r="A350" s="425" t="str">
        <f t="shared" si="27"/>
        <v>БЪЛГАРСКИ ТРАНСПОРТЕН ХОЛДИНГ АД</v>
      </c>
      <c r="B350" s="425" t="str">
        <f t="shared" si="28"/>
        <v>115090481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138</v>
      </c>
    </row>
    <row r="351" spans="1:8">
      <c r="A351" s="425" t="str">
        <f t="shared" si="27"/>
        <v>БЪЛГАРСКИ ТРАНСПОРТЕН ХОЛДИНГ АД</v>
      </c>
      <c r="B351" s="425" t="str">
        <f t="shared" si="28"/>
        <v>115090481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БЪЛГАРСКИ ТРАНСПОРТЕН ХОЛДИНГ АД</v>
      </c>
      <c r="B352" s="425" t="str">
        <f t="shared" si="28"/>
        <v>115090481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БЪЛГАРСКИ ТРАНСПОРТЕН ХОЛДИНГ АД</v>
      </c>
      <c r="B353" s="425" t="str">
        <f t="shared" si="28"/>
        <v>115090481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БЪЛГАРСКИ ТРАНСПОРТЕН ХОЛДИНГ АД</v>
      </c>
      <c r="B354" s="425" t="str">
        <f t="shared" si="28"/>
        <v>115090481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138</v>
      </c>
    </row>
    <row r="355" spans="1:8">
      <c r="A355" s="425" t="str">
        <f t="shared" si="27"/>
        <v>БЪЛГАРСКИ ТРАНСПОРТЕН ХОЛДИНГ АД</v>
      </c>
      <c r="B355" s="425" t="str">
        <f t="shared" si="28"/>
        <v>115090481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36</v>
      </c>
    </row>
    <row r="356" spans="1:8">
      <c r="A356" s="425" t="str">
        <f t="shared" si="27"/>
        <v>БЪЛГАРСКИ ТРАНСПОРТЕН ХОЛДИНГ АД</v>
      </c>
      <c r="B356" s="425" t="str">
        <f t="shared" si="28"/>
        <v>115090481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БЪЛГАРСКИ ТРАНСПОРТЕН ХОЛДИНГ АД</v>
      </c>
      <c r="B357" s="425" t="str">
        <f t="shared" si="28"/>
        <v>115090481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БЪЛГАРСКИ ТРАНСПОРТЕН ХОЛДИНГ АД</v>
      </c>
      <c r="B358" s="425" t="str">
        <f t="shared" si="28"/>
        <v>115090481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БЪЛГАРСКИ ТРАНСПОРТЕН ХОЛДИНГ АД</v>
      </c>
      <c r="B359" s="425" t="str">
        <f t="shared" si="28"/>
        <v>115090481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БЪЛГАРСКИ ТРАНСПОРТЕН ХОЛДИНГ АД</v>
      </c>
      <c r="B360" s="425" t="str">
        <f t="shared" si="28"/>
        <v>115090481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БЪЛГАРСКИ ТРАНСПОРТЕН ХОЛДИНГ АД</v>
      </c>
      <c r="B361" s="425" t="str">
        <f t="shared" si="28"/>
        <v>115090481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БЪЛГАРСКИ ТРАНСПОРТЕН ХОЛДИНГ АД</v>
      </c>
      <c r="B362" s="425" t="str">
        <f t="shared" si="28"/>
        <v>115090481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БЪЛГАРСКИ ТРАНСПОРТЕН ХОЛДИНГ АД</v>
      </c>
      <c r="B363" s="425" t="str">
        <f t="shared" si="28"/>
        <v>115090481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БЪЛГАРСКИ ТРАНСПОРТЕН ХОЛДИНГ АД</v>
      </c>
      <c r="B364" s="425" t="str">
        <f t="shared" si="28"/>
        <v>115090481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БЪЛГАРСКИ ТРАНСПОРТЕН ХОЛДИНГ АД</v>
      </c>
      <c r="B365" s="425" t="str">
        <f t="shared" si="28"/>
        <v>115090481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БЪЛГАРСКИ ТРАНСПОРТЕН ХОЛДИНГ АД</v>
      </c>
      <c r="B366" s="425" t="str">
        <f t="shared" si="28"/>
        <v>115090481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БЪЛГАРСКИ ТРАНСПОРТЕН ХОЛДИНГ АД</v>
      </c>
      <c r="B367" s="425" t="str">
        <f t="shared" si="28"/>
        <v>115090481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БЪЛГАРСКИ ТРАНСПОРТЕН ХОЛДИНГ АД</v>
      </c>
      <c r="B368" s="425" t="str">
        <f t="shared" si="28"/>
        <v>115090481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174</v>
      </c>
    </row>
    <row r="369" spans="1:8">
      <c r="A369" s="425" t="str">
        <f t="shared" si="27"/>
        <v>БЪЛГАРСКИ ТРАНСПОРТЕН ХОЛДИНГ АД</v>
      </c>
      <c r="B369" s="425" t="str">
        <f t="shared" si="28"/>
        <v>115090481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БЪЛГАРСКИ ТРАНСПОРТЕН ХОЛДИНГ АД</v>
      </c>
      <c r="B370" s="425" t="str">
        <f t="shared" si="28"/>
        <v>115090481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БЪЛГАРСКИ ТРАНСПОРТЕН ХОЛДИНГ АД</v>
      </c>
      <c r="B371" s="425" t="str">
        <f t="shared" si="28"/>
        <v>115090481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174</v>
      </c>
    </row>
    <row r="372" spans="1:8">
      <c r="A372" s="425" t="str">
        <f t="shared" si="27"/>
        <v>БЪЛГАРСКИ ТРАНСПОРТЕН ХОЛДИНГ АД</v>
      </c>
      <c r="B372" s="425" t="str">
        <f t="shared" si="28"/>
        <v>115090481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0</v>
      </c>
    </row>
    <row r="373" spans="1:8">
      <c r="A373" s="425" t="str">
        <f t="shared" si="27"/>
        <v>БЪЛГАРСКИ ТРАНСПОРТЕН ХОЛДИНГ АД</v>
      </c>
      <c r="B373" s="425" t="str">
        <f t="shared" si="28"/>
        <v>115090481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БЪЛГАРСКИ ТРАНСПОРТЕН ХОЛДИНГ АД</v>
      </c>
      <c r="B374" s="425" t="str">
        <f t="shared" si="28"/>
        <v>115090481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БЪЛГАРСКИ ТРАНСПОРТЕН ХОЛДИНГ АД</v>
      </c>
      <c r="B375" s="425" t="str">
        <f t="shared" si="28"/>
        <v>115090481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БЪЛГАРСКИ ТРАНСПОРТЕН ХОЛДИНГ АД</v>
      </c>
      <c r="B376" s="425" t="str">
        <f t="shared" si="28"/>
        <v>115090481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0</v>
      </c>
    </row>
    <row r="377" spans="1:8">
      <c r="A377" s="425" t="str">
        <f t="shared" si="27"/>
        <v>БЪЛГАРСКИ ТРАНСПОРТЕН ХОЛДИНГ АД</v>
      </c>
      <c r="B377" s="425" t="str">
        <f t="shared" si="28"/>
        <v>115090481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БЪЛГАРСКИ ТРАНСПОРТЕН ХОЛДИНГ АД</v>
      </c>
      <c r="B378" s="425" t="str">
        <f t="shared" si="28"/>
        <v>115090481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БЪЛГАРСКИ ТРАНСПОРТЕН ХОЛДИНГ АД</v>
      </c>
      <c r="B379" s="425" t="str">
        <f t="shared" si="28"/>
        <v>115090481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БЪЛГАРСКИ ТРАНСПОРТЕН ХОЛДИНГ АД</v>
      </c>
      <c r="B380" s="425" t="str">
        <f t="shared" si="28"/>
        <v>115090481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БЪЛГАРСКИ ТРАНСПОРТЕН ХОЛДИНГ АД</v>
      </c>
      <c r="B381" s="425" t="str">
        <f t="shared" si="28"/>
        <v>115090481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БЪЛГАРСКИ ТРАНСПОРТЕН ХОЛДИНГ АД</v>
      </c>
      <c r="B382" s="425" t="str">
        <f t="shared" si="28"/>
        <v>115090481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БЪЛГАРСКИ ТРАНСПОРТЕН ХОЛДИНГ АД</v>
      </c>
      <c r="B383" s="425" t="str">
        <f t="shared" si="28"/>
        <v>115090481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БЪЛГАРСКИ ТРАНСПОРТЕН ХОЛДИНГ АД</v>
      </c>
      <c r="B384" s="425" t="str">
        <f t="shared" si="28"/>
        <v>115090481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БЪЛГАРСКИ ТРАНСПОРТЕН ХОЛДИНГ АД</v>
      </c>
      <c r="B385" s="425" t="str">
        <f t="shared" si="28"/>
        <v>115090481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БЪЛГАРСКИ ТРАНСПОРТЕН ХОЛДИНГ АД</v>
      </c>
      <c r="B386" s="425" t="str">
        <f t="shared" si="28"/>
        <v>115090481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БЪЛГАРСКИ ТРАНСПОРТЕН ХОЛДИНГ АД</v>
      </c>
      <c r="B387" s="425" t="str">
        <f t="shared" si="28"/>
        <v>115090481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БЪЛГАРСКИ ТРАНСПОРТЕН ХОЛДИНГ АД</v>
      </c>
      <c r="B388" s="425" t="str">
        <f t="shared" si="28"/>
        <v>115090481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БЪЛГАРСКИ ТРАНСПОРТЕН ХОЛДИНГ АД</v>
      </c>
      <c r="B389" s="425" t="str">
        <f t="shared" si="28"/>
        <v>115090481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БЪЛГАРСКИ ТРАНСПОРТЕН ХОЛДИНГ АД</v>
      </c>
      <c r="B390" s="425" t="str">
        <f t="shared" si="28"/>
        <v>115090481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0</v>
      </c>
    </row>
    <row r="391" spans="1:8">
      <c r="A391" s="425" t="str">
        <f t="shared" si="27"/>
        <v>БЪЛГАРСКИ ТРАНСПОРТЕН ХОЛДИНГ АД</v>
      </c>
      <c r="B391" s="425" t="str">
        <f t="shared" si="28"/>
        <v>115090481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БЪЛГАРСКИ ТРАНСПОРТЕН ХОЛДИНГ АД</v>
      </c>
      <c r="B392" s="425" t="str">
        <f t="shared" si="28"/>
        <v>115090481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БЪЛГАРСКИ ТРАНСПОРТЕН ХОЛДИНГ АД</v>
      </c>
      <c r="B393" s="425" t="str">
        <f t="shared" si="28"/>
        <v>115090481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0</v>
      </c>
    </row>
    <row r="394" spans="1:8">
      <c r="A394" s="425" t="str">
        <f t="shared" si="27"/>
        <v>БЪЛГАРСКИ ТРАНСПОРТЕН ХОЛДИНГ АД</v>
      </c>
      <c r="B394" s="425" t="str">
        <f t="shared" si="28"/>
        <v>115090481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БЪЛГАРСКИ ТРАНСПОРТЕН ХОЛДИНГ АД</v>
      </c>
      <c r="B395" s="425" t="str">
        <f t="shared" si="28"/>
        <v>115090481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БЪЛГАРСКИ ТРАНСПОРТЕН ХОЛДИНГ АД</v>
      </c>
      <c r="B396" s="425" t="str">
        <f t="shared" si="28"/>
        <v>115090481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БЪЛГАРСКИ ТРАНСПОРТЕН ХОЛДИНГ АД</v>
      </c>
      <c r="B397" s="425" t="str">
        <f t="shared" si="28"/>
        <v>115090481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БЪЛГАРСКИ ТРАНСПОРТЕН ХОЛДИНГ АД</v>
      </c>
      <c r="B398" s="425" t="str">
        <f t="shared" si="28"/>
        <v>115090481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БЪЛГАРСКИ ТРАНСПОРТЕН ХОЛДИНГ АД</v>
      </c>
      <c r="B399" s="425" t="str">
        <f t="shared" si="28"/>
        <v>115090481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БЪЛГАРСКИ ТРАНСПОРТЕН ХОЛДИНГ АД</v>
      </c>
      <c r="B400" s="425" t="str">
        <f t="shared" si="28"/>
        <v>115090481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БЪЛГАРСКИ ТРАНСПОРТЕН ХОЛДИНГ АД</v>
      </c>
      <c r="B401" s="425" t="str">
        <f t="shared" si="28"/>
        <v>115090481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БЪЛГАРСКИ ТРАНСПОРТЕН ХОЛДИНГ АД</v>
      </c>
      <c r="B402" s="425" t="str">
        <f t="shared" si="28"/>
        <v>115090481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БЪЛГАРСКИ ТРАНСПОРТЕН ХОЛДИНГ АД</v>
      </c>
      <c r="B403" s="425" t="str">
        <f t="shared" si="28"/>
        <v>115090481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БЪЛГАРСКИ ТРАНСПОРТЕН ХОЛДИНГ АД</v>
      </c>
      <c r="B404" s="425" t="str">
        <f t="shared" si="28"/>
        <v>115090481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БЪЛГАРСКИ ТРАНСПОРТЕН ХОЛДИНГ АД</v>
      </c>
      <c r="B405" s="425" t="str">
        <f t="shared" si="28"/>
        <v>115090481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БЪЛГАРСКИ ТРАНСПОРТЕН ХОЛДИНГ АД</v>
      </c>
      <c r="B406" s="425" t="str">
        <f t="shared" si="28"/>
        <v>115090481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БЪЛГАРСКИ ТРАНСПОРТЕН ХОЛДИНГ АД</v>
      </c>
      <c r="B407" s="425" t="str">
        <f t="shared" si="28"/>
        <v>115090481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БЪЛГАРСКИ ТРАНСПОРТЕН ХОЛДИНГ АД</v>
      </c>
      <c r="B408" s="425" t="str">
        <f t="shared" si="28"/>
        <v>115090481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БЪЛГАРСКИ ТРАНСПОРТЕН ХОЛДИНГ АД</v>
      </c>
      <c r="B409" s="425" t="str">
        <f t="shared" si="28"/>
        <v>115090481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БЪЛГАРСКИ ТРАНСПОРТЕН ХОЛДИНГ АД</v>
      </c>
      <c r="B410" s="425" t="str">
        <f t="shared" ref="B410:B459" si="31">pdeBulstat</f>
        <v>115090481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БЪЛГАРСКИ ТРАНСПОРТЕН ХОЛДИНГ АД</v>
      </c>
      <c r="B411" s="425" t="str">
        <f t="shared" si="31"/>
        <v>115090481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БЪЛГАРСКИ ТРАНСПОРТЕН ХОЛДИНГ АД</v>
      </c>
      <c r="B412" s="425" t="str">
        <f t="shared" si="31"/>
        <v>115090481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БЪЛГАРСКИ ТРАНСПОРТЕН ХОЛДИНГ АД</v>
      </c>
      <c r="B413" s="425" t="str">
        <f t="shared" si="31"/>
        <v>115090481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БЪЛГАРСКИ ТРАНСПОРТЕН ХОЛДИНГ АД</v>
      </c>
      <c r="B414" s="425" t="str">
        <f t="shared" si="31"/>
        <v>115090481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БЪЛГАРСКИ ТРАНСПОРТЕН ХОЛДИНГ АД</v>
      </c>
      <c r="B415" s="425" t="str">
        <f t="shared" si="31"/>
        <v>115090481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БЪЛГАРСКИ ТРАНСПОРТЕН ХОЛДИНГ АД</v>
      </c>
      <c r="B416" s="425" t="str">
        <f t="shared" si="31"/>
        <v>115090481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2617</v>
      </c>
    </row>
    <row r="417" spans="1:8">
      <c r="A417" s="425" t="str">
        <f t="shared" si="30"/>
        <v>БЪЛГАРСКИ ТРАНСПОРТЕН ХОЛДИНГ АД</v>
      </c>
      <c r="B417" s="425" t="str">
        <f t="shared" si="31"/>
        <v>115090481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БЪЛГАРСКИ ТРАНСПОРТЕН ХОЛДИНГ АД</v>
      </c>
      <c r="B418" s="425" t="str">
        <f t="shared" si="31"/>
        <v>115090481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БЪЛГАРСКИ ТРАНСПОРТЕН ХОЛДИНГ АД</v>
      </c>
      <c r="B419" s="425" t="str">
        <f t="shared" si="31"/>
        <v>115090481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БЪЛГАРСКИ ТРАНСПОРТЕН ХОЛДИНГ АД</v>
      </c>
      <c r="B420" s="425" t="str">
        <f t="shared" si="31"/>
        <v>115090481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2617</v>
      </c>
    </row>
    <row r="421" spans="1:8">
      <c r="A421" s="425" t="str">
        <f t="shared" si="30"/>
        <v>БЪЛГАРСКИ ТРАНСПОРТЕН ХОЛДИНГ АД</v>
      </c>
      <c r="B421" s="425" t="str">
        <f t="shared" si="31"/>
        <v>115090481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36</v>
      </c>
    </row>
    <row r="422" spans="1:8">
      <c r="A422" s="425" t="str">
        <f t="shared" si="30"/>
        <v>БЪЛГАРСКИ ТРАНСПОРТЕН ХОЛДИНГ АД</v>
      </c>
      <c r="B422" s="425" t="str">
        <f t="shared" si="31"/>
        <v>115090481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БЪЛГАРСКИ ТРАНСПОРТЕН ХОЛДИНГ АД</v>
      </c>
      <c r="B423" s="425" t="str">
        <f t="shared" si="31"/>
        <v>115090481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БЪЛГАРСКИ ТРАНСПОРТЕН ХОЛДИНГ АД</v>
      </c>
      <c r="B424" s="425" t="str">
        <f t="shared" si="31"/>
        <v>115090481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БЪЛГАРСКИ ТРАНСПОРТЕН ХОЛДИНГ АД</v>
      </c>
      <c r="B425" s="425" t="str">
        <f t="shared" si="31"/>
        <v>115090481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БЪЛГАРСКИ ТРАНСПОРТЕН ХОЛДИНГ АД</v>
      </c>
      <c r="B426" s="425" t="str">
        <f t="shared" si="31"/>
        <v>115090481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БЪЛГАРСКИ ТРАНСПОРТЕН ХОЛДИНГ АД</v>
      </c>
      <c r="B427" s="425" t="str">
        <f t="shared" si="31"/>
        <v>115090481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БЪЛГАРСКИ ТРАНСПОРТЕН ХОЛДИНГ АД</v>
      </c>
      <c r="B428" s="425" t="str">
        <f t="shared" si="31"/>
        <v>115090481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БЪЛГАРСКИ ТРАНСПОРТЕН ХОЛДИНГ АД</v>
      </c>
      <c r="B429" s="425" t="str">
        <f t="shared" si="31"/>
        <v>115090481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БЪЛГАРСКИ ТРАНСПОРТЕН ХОЛДИНГ АД</v>
      </c>
      <c r="B430" s="425" t="str">
        <f t="shared" si="31"/>
        <v>115090481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БЪЛГАРСКИ ТРАНСПОРТЕН ХОЛДИНГ АД</v>
      </c>
      <c r="B431" s="425" t="str">
        <f t="shared" si="31"/>
        <v>115090481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БЪЛГАРСКИ ТРАНСПОРТЕН ХОЛДИНГ АД</v>
      </c>
      <c r="B432" s="425" t="str">
        <f t="shared" si="31"/>
        <v>115090481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БЪЛГАРСКИ ТРАНСПОРТЕН ХОЛДИНГ АД</v>
      </c>
      <c r="B433" s="425" t="str">
        <f t="shared" si="31"/>
        <v>115090481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БЪЛГАРСКИ ТРАНСПОРТЕН ХОЛДИНГ АД</v>
      </c>
      <c r="B434" s="425" t="str">
        <f t="shared" si="31"/>
        <v>115090481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2653</v>
      </c>
    </row>
    <row r="435" spans="1:8">
      <c r="A435" s="425" t="str">
        <f t="shared" si="30"/>
        <v>БЪЛГАРСКИ ТРАНСПОРТЕН ХОЛДИНГ АД</v>
      </c>
      <c r="B435" s="425" t="str">
        <f t="shared" si="31"/>
        <v>115090481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БЪЛГАРСКИ ТРАНСПОРТЕН ХОЛДИНГ АД</v>
      </c>
      <c r="B436" s="425" t="str">
        <f t="shared" si="31"/>
        <v>115090481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БЪЛГАРСКИ ТРАНСПОРТЕН ХОЛДИНГ АД</v>
      </c>
      <c r="B437" s="425" t="str">
        <f t="shared" si="31"/>
        <v>115090481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2653</v>
      </c>
    </row>
    <row r="438" spans="1:8">
      <c r="A438" s="425" t="str">
        <f t="shared" si="30"/>
        <v>БЪЛГАРСКИ ТРАНСПОРТЕН ХОЛДИНГ АД</v>
      </c>
      <c r="B438" s="425" t="str">
        <f t="shared" si="31"/>
        <v>115090481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БЪЛГАРСКИ ТРАНСПОРТЕН ХОЛДИНГ АД</v>
      </c>
      <c r="B439" s="425" t="str">
        <f t="shared" si="31"/>
        <v>115090481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БЪЛГАРСКИ ТРАНСПОРТЕН ХОЛДИНГ АД</v>
      </c>
      <c r="B440" s="425" t="str">
        <f t="shared" si="31"/>
        <v>115090481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БЪЛГАРСКИ ТРАНСПОРТЕН ХОЛДИНГ АД</v>
      </c>
      <c r="B441" s="425" t="str">
        <f t="shared" si="31"/>
        <v>115090481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БЪЛГАРСКИ ТРАНСПОРТЕН ХОЛДИНГ АД</v>
      </c>
      <c r="B442" s="425" t="str">
        <f t="shared" si="31"/>
        <v>115090481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БЪЛГАРСКИ ТРАНСПОРТЕН ХОЛДИНГ АД</v>
      </c>
      <c r="B443" s="425" t="str">
        <f t="shared" si="31"/>
        <v>115090481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БЪЛГАРСКИ ТРАНСПОРТЕН ХОЛДИНГ АД</v>
      </c>
      <c r="B444" s="425" t="str">
        <f t="shared" si="31"/>
        <v>115090481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БЪЛГАРСКИ ТРАНСПОРТЕН ХОЛДИНГ АД</v>
      </c>
      <c r="B445" s="425" t="str">
        <f t="shared" si="31"/>
        <v>115090481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БЪЛГАРСКИ ТРАНСПОРТЕН ХОЛДИНГ АД</v>
      </c>
      <c r="B446" s="425" t="str">
        <f t="shared" si="31"/>
        <v>115090481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БЪЛГАРСКИ ТРАНСПОРТЕН ХОЛДИНГ АД</v>
      </c>
      <c r="B447" s="425" t="str">
        <f t="shared" si="31"/>
        <v>115090481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БЪЛГАРСКИ ТРАНСПОРТЕН ХОЛДИНГ АД</v>
      </c>
      <c r="B448" s="425" t="str">
        <f t="shared" si="31"/>
        <v>115090481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БЪЛГАРСКИ ТРАНСПОРТЕН ХОЛДИНГ АД</v>
      </c>
      <c r="B449" s="425" t="str">
        <f t="shared" si="31"/>
        <v>115090481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БЪЛГАРСКИ ТРАНСПОРТЕН ХОЛДИНГ АД</v>
      </c>
      <c r="B450" s="425" t="str">
        <f t="shared" si="31"/>
        <v>115090481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БЪЛГАРСКИ ТРАНСПОРТЕН ХОЛДИНГ АД</v>
      </c>
      <c r="B451" s="425" t="str">
        <f t="shared" si="31"/>
        <v>115090481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БЪЛГАРСКИ ТРАНСПОРТЕН ХОЛДИНГ АД</v>
      </c>
      <c r="B452" s="425" t="str">
        <f t="shared" si="31"/>
        <v>115090481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БЪЛГАРСКИ ТРАНСПОРТЕН ХОЛДИНГ АД</v>
      </c>
      <c r="B453" s="425" t="str">
        <f t="shared" si="31"/>
        <v>115090481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БЪЛГАРСКИ ТРАНСПОРТЕН ХОЛДИНГ АД</v>
      </c>
      <c r="B454" s="425" t="str">
        <f t="shared" si="31"/>
        <v>115090481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БЪЛГАРСКИ ТРАНСПОРТЕН ХОЛДИНГ АД</v>
      </c>
      <c r="B455" s="425" t="str">
        <f t="shared" si="31"/>
        <v>115090481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БЪЛГАРСКИ ТРАНСПОРТЕН ХОЛДИНГ АД</v>
      </c>
      <c r="B456" s="425" t="str">
        <f t="shared" si="31"/>
        <v>115090481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БЪЛГАРСКИ ТРАНСПОРТЕН ХОЛДИНГ АД</v>
      </c>
      <c r="B457" s="425" t="str">
        <f t="shared" si="31"/>
        <v>115090481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БЪЛГАРСКИ ТРАНСПОРТЕН ХОЛДИНГ АД</v>
      </c>
      <c r="B458" s="425" t="str">
        <f t="shared" si="31"/>
        <v>115090481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БЪЛГАРСКИ ТРАНСПОРТЕН ХОЛДИНГ АД</v>
      </c>
      <c r="B459" s="425" t="str">
        <f t="shared" si="31"/>
        <v>115090481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БЪЛГАРСКИ ТРАНСПОРТЕН ХОЛДИНГ АД</v>
      </c>
      <c r="B461" s="425" t="str">
        <f t="shared" ref="B461:B524" si="34">pdeBulstat</f>
        <v>115090481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БЪЛГАРСКИ ТРАНСПОРТЕН ХОЛДИНГ АД</v>
      </c>
      <c r="B462" s="425" t="str">
        <f t="shared" si="34"/>
        <v>115090481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БЪЛГАРСКИ ТРАНСПОРТЕН ХОЛДИНГ АД</v>
      </c>
      <c r="B463" s="425" t="str">
        <f t="shared" si="34"/>
        <v>115090481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БЪЛГАРСКИ ТРАНСПОРТЕН ХОЛДИНГ АД</v>
      </c>
      <c r="B464" s="425" t="str">
        <f t="shared" si="34"/>
        <v>115090481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БЪЛГАРСКИ ТРАНСПОРТЕН ХОЛДИНГ АД</v>
      </c>
      <c r="B465" s="425" t="str">
        <f t="shared" si="34"/>
        <v>115090481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БЪЛГАРСКИ ТРАНСПОРТЕН ХОЛДИНГ АД</v>
      </c>
      <c r="B466" s="425" t="str">
        <f t="shared" si="34"/>
        <v>115090481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БЪЛГАРСКИ ТРАНСПОРТЕН ХОЛДИНГ АД</v>
      </c>
      <c r="B467" s="425" t="str">
        <f t="shared" si="34"/>
        <v>115090481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БЪЛГАРСКИ ТРАНСПОРТЕН ХОЛДИНГ АД</v>
      </c>
      <c r="B468" s="425" t="str">
        <f t="shared" si="34"/>
        <v>115090481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БЪЛГАРСКИ ТРАНСПОРТЕН ХОЛДИНГ АД</v>
      </c>
      <c r="B469" s="425" t="str">
        <f t="shared" si="34"/>
        <v>115090481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БЪЛГАРСКИ ТРАНСПОРТЕН ХОЛДИНГ АД</v>
      </c>
      <c r="B470" s="425" t="str">
        <f t="shared" si="34"/>
        <v>115090481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БЪЛГАРСКИ ТРАНСПОРТЕН ХОЛДИНГ АД</v>
      </c>
      <c r="B471" s="425" t="str">
        <f t="shared" si="34"/>
        <v>115090481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БЪЛГАРСКИ ТРАНСПОРТЕН ХОЛДИНГ АД</v>
      </c>
      <c r="B472" s="425" t="str">
        <f t="shared" si="34"/>
        <v>115090481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БЪЛГАРСКИ ТРАНСПОРТЕН ХОЛДИНГ АД</v>
      </c>
      <c r="B473" s="425" t="str">
        <f t="shared" si="34"/>
        <v>115090481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БЪЛГАРСКИ ТРАНСПОРТЕН ХОЛДИНГ АД</v>
      </c>
      <c r="B474" s="425" t="str">
        <f t="shared" si="34"/>
        <v>115090481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БЪЛГАРСКИ ТРАНСПОРТЕН ХОЛДИНГ АД</v>
      </c>
      <c r="B475" s="425" t="str">
        <f t="shared" si="34"/>
        <v>115090481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БЪЛГАРСКИ ТРАНСПОРТЕН ХОЛДИНГ АД</v>
      </c>
      <c r="B476" s="425" t="str">
        <f t="shared" si="34"/>
        <v>115090481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БЪЛГАРСКИ ТРАНСПОРТЕН ХОЛДИНГ АД</v>
      </c>
      <c r="B477" s="425" t="str">
        <f t="shared" si="34"/>
        <v>115090481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БЪЛГАРСКИ ТРАНСПОРТЕН ХОЛДИНГ АД</v>
      </c>
      <c r="B478" s="425" t="str">
        <f t="shared" si="34"/>
        <v>115090481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БЪЛГАРСКИ ТРАНСПОРТЕН ХОЛДИНГ АД</v>
      </c>
      <c r="B479" s="425" t="str">
        <f t="shared" si="34"/>
        <v>115090481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БЪЛГАРСКИ ТРАНСПОРТЕН ХОЛДИНГ АД</v>
      </c>
      <c r="B480" s="425" t="str">
        <f t="shared" si="34"/>
        <v>115090481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БЪЛГАРСКИ ТРАНСПОРТЕН ХОЛДИНГ АД</v>
      </c>
      <c r="B481" s="425" t="str">
        <f t="shared" si="34"/>
        <v>115090481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БЪЛГАРСКИ ТРАНСПОРТЕН ХОЛДИНГ АД</v>
      </c>
      <c r="B482" s="425" t="str">
        <f t="shared" si="34"/>
        <v>115090481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БЪЛГАРСКИ ТРАНСПОРТЕН ХОЛДИНГ АД</v>
      </c>
      <c r="B483" s="425" t="str">
        <f t="shared" si="34"/>
        <v>115090481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БЪЛГАРСКИ ТРАНСПОРТЕН ХОЛДИНГ АД</v>
      </c>
      <c r="B484" s="425" t="str">
        <f t="shared" si="34"/>
        <v>115090481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БЪЛГАРСКИ ТРАНСПОРТЕН ХОЛДИНГ АД</v>
      </c>
      <c r="B485" s="425" t="str">
        <f t="shared" si="34"/>
        <v>115090481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БЪЛГАРСКИ ТРАНСПОРТЕН ХОЛДИНГ АД</v>
      </c>
      <c r="B486" s="425" t="str">
        <f t="shared" si="34"/>
        <v>115090481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БЪЛГАРСКИ ТРАНСПОРТЕН ХОЛДИНГ АД</v>
      </c>
      <c r="B487" s="425" t="str">
        <f t="shared" si="34"/>
        <v>115090481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БЪЛГАРСКИ ТРАНСПОРТЕН ХОЛДИНГ АД</v>
      </c>
      <c r="B488" s="425" t="str">
        <f t="shared" si="34"/>
        <v>115090481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БЪЛГАРСКИ ТРАНСПОРТЕН ХОЛДИНГ АД</v>
      </c>
      <c r="B489" s="425" t="str">
        <f t="shared" si="34"/>
        <v>115090481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БЪЛГАРСКИ ТРАНСПОРТЕН ХОЛДИНГ АД</v>
      </c>
      <c r="B490" s="425" t="str">
        <f t="shared" si="34"/>
        <v>115090481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БЪЛГАРСКИ ТРАНСПОРТЕН ХОЛДИНГ АД</v>
      </c>
      <c r="B491" s="425" t="str">
        <f t="shared" si="34"/>
        <v>115090481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БЪЛГАРСКИ ТРАНСПОРТЕН ХОЛДИНГ АД</v>
      </c>
      <c r="B492" s="425" t="str">
        <f t="shared" si="34"/>
        <v>115090481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БЪЛГАРСКИ ТРАНСПОРТЕН ХОЛДИНГ АД</v>
      </c>
      <c r="B493" s="425" t="str">
        <f t="shared" si="34"/>
        <v>115090481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БЪЛГАРСКИ ТРАНСПОРТЕН ХОЛДИНГ АД</v>
      </c>
      <c r="B494" s="425" t="str">
        <f t="shared" si="34"/>
        <v>115090481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БЪЛГАРСКИ ТРАНСПОРТЕН ХОЛДИНГ АД</v>
      </c>
      <c r="B495" s="425" t="str">
        <f t="shared" si="34"/>
        <v>115090481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БЪЛГАРСКИ ТРАНСПОРТЕН ХОЛДИНГ АД</v>
      </c>
      <c r="B496" s="425" t="str">
        <f t="shared" si="34"/>
        <v>115090481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БЪЛГАРСКИ ТРАНСПОРТЕН ХОЛДИНГ АД</v>
      </c>
      <c r="B497" s="425" t="str">
        <f t="shared" si="34"/>
        <v>115090481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БЪЛГАРСКИ ТРАНСПОРТЕН ХОЛДИНГ АД</v>
      </c>
      <c r="B498" s="425" t="str">
        <f t="shared" si="34"/>
        <v>115090481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БЪЛГАРСКИ ТРАНСПОРТЕН ХОЛДИНГ АД</v>
      </c>
      <c r="B499" s="425" t="str">
        <f t="shared" si="34"/>
        <v>115090481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БЪЛГАРСКИ ТРАНСПОРТЕН ХОЛДИНГ АД</v>
      </c>
      <c r="B500" s="425" t="str">
        <f t="shared" si="34"/>
        <v>115090481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БЪЛГАРСКИ ТРАНСПОРТЕН ХОЛДИНГ АД</v>
      </c>
      <c r="B501" s="425" t="str">
        <f t="shared" si="34"/>
        <v>115090481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БЪЛГАРСКИ ТРАНСПОРТЕН ХОЛДИНГ АД</v>
      </c>
      <c r="B502" s="425" t="str">
        <f t="shared" si="34"/>
        <v>115090481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БЪЛГАРСКИ ТРАНСПОРТЕН ХОЛДИНГ АД</v>
      </c>
      <c r="B503" s="425" t="str">
        <f t="shared" si="34"/>
        <v>115090481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БЪЛГАРСКИ ТРАНСПОРТЕН ХОЛДИНГ АД</v>
      </c>
      <c r="B504" s="425" t="str">
        <f t="shared" si="34"/>
        <v>115090481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БЪЛГАРСКИ ТРАНСПОРТЕН ХОЛДИНГ АД</v>
      </c>
      <c r="B505" s="425" t="str">
        <f t="shared" si="34"/>
        <v>115090481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БЪЛГАРСКИ ТРАНСПОРТЕН ХОЛДИНГ АД</v>
      </c>
      <c r="B506" s="425" t="str">
        <f t="shared" si="34"/>
        <v>115090481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БЪЛГАРСКИ ТРАНСПОРТЕН ХОЛДИНГ АД</v>
      </c>
      <c r="B507" s="425" t="str">
        <f t="shared" si="34"/>
        <v>115090481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БЪЛГАРСКИ ТРАНСПОРТЕН ХОЛДИНГ АД</v>
      </c>
      <c r="B508" s="425" t="str">
        <f t="shared" si="34"/>
        <v>115090481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БЪЛГАРСКИ ТРАНСПОРТЕН ХОЛДИНГ АД</v>
      </c>
      <c r="B509" s="425" t="str">
        <f t="shared" si="34"/>
        <v>115090481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БЪЛГАРСКИ ТРАНСПОРТЕН ХОЛДИНГ АД</v>
      </c>
      <c r="B510" s="425" t="str">
        <f t="shared" si="34"/>
        <v>115090481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БЪЛГАРСКИ ТРАНСПОРТЕН ХОЛДИНГ АД</v>
      </c>
      <c r="B511" s="425" t="str">
        <f t="shared" si="34"/>
        <v>115090481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БЪЛГАРСКИ ТРАНСПОРТЕН ХОЛДИНГ АД</v>
      </c>
      <c r="B512" s="425" t="str">
        <f t="shared" si="34"/>
        <v>115090481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БЪЛГАРСКИ ТРАНСПОРТЕН ХОЛДИНГ АД</v>
      </c>
      <c r="B513" s="425" t="str">
        <f t="shared" si="34"/>
        <v>115090481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БЪЛГАРСКИ ТРАНСПОРТЕН ХОЛДИНГ АД</v>
      </c>
      <c r="B514" s="425" t="str">
        <f t="shared" si="34"/>
        <v>115090481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БЪЛГАРСКИ ТРАНСПОРТЕН ХОЛДИНГ АД</v>
      </c>
      <c r="B515" s="425" t="str">
        <f t="shared" si="34"/>
        <v>115090481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БЪЛГАРСКИ ТРАНСПОРТЕН ХОЛДИНГ АД</v>
      </c>
      <c r="B516" s="425" t="str">
        <f t="shared" si="34"/>
        <v>115090481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БЪЛГАРСКИ ТРАНСПОРТЕН ХОЛДИНГ АД</v>
      </c>
      <c r="B517" s="425" t="str">
        <f t="shared" si="34"/>
        <v>115090481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БЪЛГАРСКИ ТРАНСПОРТЕН ХОЛДИНГ АД</v>
      </c>
      <c r="B518" s="425" t="str">
        <f t="shared" si="34"/>
        <v>115090481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БЪЛГАРСКИ ТРАНСПОРТЕН ХОЛДИНГ АД</v>
      </c>
      <c r="B519" s="425" t="str">
        <f t="shared" si="34"/>
        <v>115090481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БЪЛГАРСКИ ТРАНСПОРТЕН ХОЛДИНГ АД</v>
      </c>
      <c r="B520" s="425" t="str">
        <f t="shared" si="34"/>
        <v>115090481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БЪЛГАРСКИ ТРАНСПОРТЕН ХОЛДИНГ АД</v>
      </c>
      <c r="B521" s="425" t="str">
        <f t="shared" si="34"/>
        <v>115090481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БЪЛГАРСКИ ТРАНСПОРТЕН ХОЛДИНГ АД</v>
      </c>
      <c r="B522" s="425" t="str">
        <f t="shared" si="34"/>
        <v>115090481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БЪЛГАРСКИ ТРАНСПОРТЕН ХОЛДИНГ АД</v>
      </c>
      <c r="B523" s="425" t="str">
        <f t="shared" si="34"/>
        <v>115090481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БЪЛГАРСКИ ТРАНСПОРТЕН ХОЛДИНГ АД</v>
      </c>
      <c r="B524" s="425" t="str">
        <f t="shared" si="34"/>
        <v>115090481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БЪЛГАРСКИ ТРАНСПОРТЕН ХОЛДИНГ АД</v>
      </c>
      <c r="B525" s="425" t="str">
        <f t="shared" ref="B525:B588" si="37">pdeBulstat</f>
        <v>115090481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БЪЛГАРСКИ ТРАНСПОРТЕН ХОЛДИНГ АД</v>
      </c>
      <c r="B526" s="425" t="str">
        <f t="shared" si="37"/>
        <v>115090481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БЪЛГАРСКИ ТРАНСПОРТЕН ХОЛДИНГ АД</v>
      </c>
      <c r="B527" s="425" t="str">
        <f t="shared" si="37"/>
        <v>115090481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БЪЛГАРСКИ ТРАНСПОРТЕН ХОЛДИНГ АД</v>
      </c>
      <c r="B528" s="425" t="str">
        <f t="shared" si="37"/>
        <v>115090481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БЪЛГАРСКИ ТРАНСПОРТЕН ХОЛДИНГ АД</v>
      </c>
      <c r="B529" s="425" t="str">
        <f t="shared" si="37"/>
        <v>115090481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БЪЛГАРСКИ ТРАНСПОРТЕН ХОЛДИНГ АД</v>
      </c>
      <c r="B530" s="425" t="str">
        <f t="shared" si="37"/>
        <v>115090481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БЪЛГАРСКИ ТРАНСПОРТЕН ХОЛДИНГ АД</v>
      </c>
      <c r="B531" s="425" t="str">
        <f t="shared" si="37"/>
        <v>115090481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БЪЛГАРСКИ ТРАНСПОРТЕН ХОЛДИНГ АД</v>
      </c>
      <c r="B532" s="425" t="str">
        <f t="shared" si="37"/>
        <v>115090481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БЪЛГАРСКИ ТРАНСПОРТЕН ХОЛДИНГ АД</v>
      </c>
      <c r="B533" s="425" t="str">
        <f t="shared" si="37"/>
        <v>115090481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БЪЛГАРСКИ ТРАНСПОРТЕН ХОЛДИНГ АД</v>
      </c>
      <c r="B534" s="425" t="str">
        <f t="shared" si="37"/>
        <v>115090481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БЪЛГАРСКИ ТРАНСПОРТЕН ХОЛДИНГ АД</v>
      </c>
      <c r="B535" s="425" t="str">
        <f t="shared" si="37"/>
        <v>115090481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БЪЛГАРСКИ ТРАНСПОРТЕН ХОЛДИНГ АД</v>
      </c>
      <c r="B536" s="425" t="str">
        <f t="shared" si="37"/>
        <v>115090481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БЪЛГАРСКИ ТРАНСПОРТЕН ХОЛДИНГ АД</v>
      </c>
      <c r="B537" s="425" t="str">
        <f t="shared" si="37"/>
        <v>115090481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БЪЛГАРСКИ ТРАНСПОРТЕН ХОЛДИНГ АД</v>
      </c>
      <c r="B538" s="425" t="str">
        <f t="shared" si="37"/>
        <v>115090481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БЪЛГАРСКИ ТРАНСПОРТЕН ХОЛДИНГ АД</v>
      </c>
      <c r="B539" s="425" t="str">
        <f t="shared" si="37"/>
        <v>115090481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БЪЛГАРСКИ ТРАНСПОРТЕН ХОЛДИНГ АД</v>
      </c>
      <c r="B540" s="425" t="str">
        <f t="shared" si="37"/>
        <v>115090481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БЪЛГАРСКИ ТРАНСПОРТЕН ХОЛДИНГ АД</v>
      </c>
      <c r="B541" s="425" t="str">
        <f t="shared" si="37"/>
        <v>115090481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БЪЛГАРСКИ ТРАНСПОРТЕН ХОЛДИНГ АД</v>
      </c>
      <c r="B542" s="425" t="str">
        <f t="shared" si="37"/>
        <v>115090481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БЪЛГАРСКИ ТРАНСПОРТЕН ХОЛДИНГ АД</v>
      </c>
      <c r="B543" s="425" t="str">
        <f t="shared" si="37"/>
        <v>115090481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БЪЛГАРСКИ ТРАНСПОРТЕН ХОЛДИНГ АД</v>
      </c>
      <c r="B544" s="425" t="str">
        <f t="shared" si="37"/>
        <v>115090481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БЪЛГАРСКИ ТРАНСПОРТЕН ХОЛДИНГ АД</v>
      </c>
      <c r="B545" s="425" t="str">
        <f t="shared" si="37"/>
        <v>115090481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БЪЛГАРСКИ ТРАНСПОРТЕН ХОЛДИНГ АД</v>
      </c>
      <c r="B546" s="425" t="str">
        <f t="shared" si="37"/>
        <v>115090481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БЪЛГАРСКИ ТРАНСПОРТЕН ХОЛДИНГ АД</v>
      </c>
      <c r="B547" s="425" t="str">
        <f t="shared" si="37"/>
        <v>115090481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БЪЛГАРСКИ ТРАНСПОРТЕН ХОЛДИНГ АД</v>
      </c>
      <c r="B548" s="425" t="str">
        <f t="shared" si="37"/>
        <v>115090481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БЪЛГАРСКИ ТРАНСПОРТЕН ХОЛДИНГ АД</v>
      </c>
      <c r="B549" s="425" t="str">
        <f t="shared" si="37"/>
        <v>115090481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БЪЛГАРСКИ ТРАНСПОРТЕН ХОЛДИНГ АД</v>
      </c>
      <c r="B550" s="425" t="str">
        <f t="shared" si="37"/>
        <v>115090481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БЪЛГАРСКИ ТРАНСПОРТЕН ХОЛДИНГ АД</v>
      </c>
      <c r="B551" s="425" t="str">
        <f t="shared" si="37"/>
        <v>115090481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БЪЛГАРСКИ ТРАНСПОРТЕН ХОЛДИНГ АД</v>
      </c>
      <c r="B552" s="425" t="str">
        <f t="shared" si="37"/>
        <v>115090481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БЪЛГАРСКИ ТРАНСПОРТЕН ХОЛДИНГ АД</v>
      </c>
      <c r="B553" s="425" t="str">
        <f t="shared" si="37"/>
        <v>115090481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БЪЛГАРСКИ ТРАНСПОРТЕН ХОЛДИНГ АД</v>
      </c>
      <c r="B554" s="425" t="str">
        <f t="shared" si="37"/>
        <v>115090481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БЪЛГАРСКИ ТРАНСПОРТЕН ХОЛДИНГ АД</v>
      </c>
      <c r="B555" s="425" t="str">
        <f t="shared" si="37"/>
        <v>115090481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БЪЛГАРСКИ ТРАНСПОРТЕН ХОЛДИНГ АД</v>
      </c>
      <c r="B556" s="425" t="str">
        <f t="shared" si="37"/>
        <v>115090481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БЪЛГАРСКИ ТРАНСПОРТЕН ХОЛДИНГ АД</v>
      </c>
      <c r="B557" s="425" t="str">
        <f t="shared" si="37"/>
        <v>115090481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БЪЛГАРСКИ ТРАНСПОРТЕН ХОЛДИНГ АД</v>
      </c>
      <c r="B558" s="425" t="str">
        <f t="shared" si="37"/>
        <v>115090481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БЪЛГАРСКИ ТРАНСПОРТЕН ХОЛДИНГ АД</v>
      </c>
      <c r="B559" s="425" t="str">
        <f t="shared" si="37"/>
        <v>115090481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БЪЛГАРСКИ ТРАНСПОРТЕН ХОЛДИНГ АД</v>
      </c>
      <c r="B560" s="425" t="str">
        <f t="shared" si="37"/>
        <v>115090481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БЪЛГАРСКИ ТРАНСПОРТЕН ХОЛДИНГ АД</v>
      </c>
      <c r="B561" s="425" t="str">
        <f t="shared" si="37"/>
        <v>115090481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БЪЛГАРСКИ ТРАНСПОРТЕН ХОЛДИНГ АД</v>
      </c>
      <c r="B562" s="425" t="str">
        <f t="shared" si="37"/>
        <v>115090481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БЪЛГАРСКИ ТРАНСПОРТЕН ХОЛДИНГ АД</v>
      </c>
      <c r="B563" s="425" t="str">
        <f t="shared" si="37"/>
        <v>115090481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БЪЛГАРСКИ ТРАНСПОРТЕН ХОЛДИНГ АД</v>
      </c>
      <c r="B564" s="425" t="str">
        <f t="shared" si="37"/>
        <v>115090481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БЪЛГАРСКИ ТРАНСПОРТЕН ХОЛДИНГ АД</v>
      </c>
      <c r="B565" s="425" t="str">
        <f t="shared" si="37"/>
        <v>115090481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БЪЛГАРСКИ ТРАНСПОРТЕН ХОЛДИНГ АД</v>
      </c>
      <c r="B566" s="425" t="str">
        <f t="shared" si="37"/>
        <v>115090481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БЪЛГАРСКИ ТРАНСПОРТЕН ХОЛДИНГ АД</v>
      </c>
      <c r="B567" s="425" t="str">
        <f t="shared" si="37"/>
        <v>115090481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БЪЛГАРСКИ ТРАНСПОРТЕН ХОЛДИНГ АД</v>
      </c>
      <c r="B568" s="425" t="str">
        <f t="shared" si="37"/>
        <v>115090481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БЪЛГАРСКИ ТРАНСПОРТЕН ХОЛДИНГ АД</v>
      </c>
      <c r="B569" s="425" t="str">
        <f t="shared" si="37"/>
        <v>115090481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БЪЛГАРСКИ ТРАНСПОРТЕН ХОЛДИНГ АД</v>
      </c>
      <c r="B570" s="425" t="str">
        <f t="shared" si="37"/>
        <v>115090481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БЪЛГАРСКИ ТРАНСПОРТЕН ХОЛДИНГ АД</v>
      </c>
      <c r="B571" s="425" t="str">
        <f t="shared" si="37"/>
        <v>115090481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БЪЛГАРСКИ ТРАНСПОРТЕН ХОЛДИНГ АД</v>
      </c>
      <c r="B572" s="425" t="str">
        <f t="shared" si="37"/>
        <v>115090481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БЪЛГАРСКИ ТРАНСПОРТЕН ХОЛДИНГ АД</v>
      </c>
      <c r="B573" s="425" t="str">
        <f t="shared" si="37"/>
        <v>115090481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БЪЛГАРСКИ ТРАНСПОРТЕН ХОЛДИНГ АД</v>
      </c>
      <c r="B574" s="425" t="str">
        <f t="shared" si="37"/>
        <v>115090481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БЪЛГАРСКИ ТРАНСПОРТЕН ХОЛДИНГ АД</v>
      </c>
      <c r="B575" s="425" t="str">
        <f t="shared" si="37"/>
        <v>115090481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БЪЛГАРСКИ ТРАНСПОРТЕН ХОЛДИНГ АД</v>
      </c>
      <c r="B576" s="425" t="str">
        <f t="shared" si="37"/>
        <v>115090481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БЪЛГАРСКИ ТРАНСПОРТЕН ХОЛДИНГ АД</v>
      </c>
      <c r="B577" s="425" t="str">
        <f t="shared" si="37"/>
        <v>115090481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БЪЛГАРСКИ ТРАНСПОРТЕН ХОЛДИНГ АД</v>
      </c>
      <c r="B578" s="425" t="str">
        <f t="shared" si="37"/>
        <v>115090481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БЪЛГАРСКИ ТРАНСПОРТЕН ХОЛДИНГ АД</v>
      </c>
      <c r="B579" s="425" t="str">
        <f t="shared" si="37"/>
        <v>115090481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БЪЛГАРСКИ ТРАНСПОРТЕН ХОЛДИНГ АД</v>
      </c>
      <c r="B580" s="425" t="str">
        <f t="shared" si="37"/>
        <v>115090481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БЪЛГАРСКИ ТРАНСПОРТЕН ХОЛДИНГ АД</v>
      </c>
      <c r="B581" s="425" t="str">
        <f t="shared" si="37"/>
        <v>115090481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БЪЛГАРСКИ ТРАНСПОРТЕН ХОЛДИНГ АД</v>
      </c>
      <c r="B582" s="425" t="str">
        <f t="shared" si="37"/>
        <v>115090481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БЪЛГАРСКИ ТРАНСПОРТЕН ХОЛДИНГ АД</v>
      </c>
      <c r="B583" s="425" t="str">
        <f t="shared" si="37"/>
        <v>115090481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БЪЛГАРСКИ ТРАНСПОРТЕН ХОЛДИНГ АД</v>
      </c>
      <c r="B584" s="425" t="str">
        <f t="shared" si="37"/>
        <v>115090481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БЪЛГАРСКИ ТРАНСПОРТЕН ХОЛДИНГ АД</v>
      </c>
      <c r="B585" s="425" t="str">
        <f t="shared" si="37"/>
        <v>115090481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БЪЛГАРСКИ ТРАНСПОРТЕН ХОЛДИНГ АД</v>
      </c>
      <c r="B586" s="425" t="str">
        <f t="shared" si="37"/>
        <v>115090481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БЪЛГАРСКИ ТРАНСПОРТЕН ХОЛДИНГ АД</v>
      </c>
      <c r="B587" s="425" t="str">
        <f t="shared" si="37"/>
        <v>115090481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БЪЛГАРСКИ ТРАНСПОРТЕН ХОЛДИНГ АД</v>
      </c>
      <c r="B588" s="425" t="str">
        <f t="shared" si="37"/>
        <v>115090481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БЪЛГАРСКИ ТРАНСПОРТЕН ХОЛДИНГ АД</v>
      </c>
      <c r="B589" s="425" t="str">
        <f t="shared" ref="B589:B652" si="40">pdeBulstat</f>
        <v>115090481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БЪЛГАРСКИ ТРАНСПОРТЕН ХОЛДИНГ АД</v>
      </c>
      <c r="B590" s="425" t="str">
        <f t="shared" si="40"/>
        <v>115090481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БЪЛГАРСКИ ТРАНСПОРТЕН ХОЛДИНГ АД</v>
      </c>
      <c r="B591" s="425" t="str">
        <f t="shared" si="40"/>
        <v>115090481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БЪЛГАРСКИ ТРАНСПОРТЕН ХОЛДИНГ АД</v>
      </c>
      <c r="B592" s="425" t="str">
        <f t="shared" si="40"/>
        <v>115090481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БЪЛГАРСКИ ТРАНСПОРТЕН ХОЛДИНГ АД</v>
      </c>
      <c r="B593" s="425" t="str">
        <f t="shared" si="40"/>
        <v>115090481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БЪЛГАРСКИ ТРАНСПОРТЕН ХОЛДИНГ АД</v>
      </c>
      <c r="B594" s="425" t="str">
        <f t="shared" si="40"/>
        <v>115090481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БЪЛГАРСКИ ТРАНСПОРТЕН ХОЛДИНГ АД</v>
      </c>
      <c r="B595" s="425" t="str">
        <f t="shared" si="40"/>
        <v>115090481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БЪЛГАРСКИ ТРАНСПОРТЕН ХОЛДИНГ АД</v>
      </c>
      <c r="B596" s="425" t="str">
        <f t="shared" si="40"/>
        <v>115090481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БЪЛГАРСКИ ТРАНСПОРТЕН ХОЛДИНГ АД</v>
      </c>
      <c r="B597" s="425" t="str">
        <f t="shared" si="40"/>
        <v>115090481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БЪЛГАРСКИ ТРАНСПОРТЕН ХОЛДИНГ АД</v>
      </c>
      <c r="B598" s="425" t="str">
        <f t="shared" si="40"/>
        <v>115090481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БЪЛГАРСКИ ТРАНСПОРТЕН ХОЛДИНГ АД</v>
      </c>
      <c r="B599" s="425" t="str">
        <f t="shared" si="40"/>
        <v>115090481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БЪЛГАРСКИ ТРАНСПОРТЕН ХОЛДИНГ АД</v>
      </c>
      <c r="B600" s="425" t="str">
        <f t="shared" si="40"/>
        <v>115090481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БЪЛГАРСКИ ТРАНСПОРТЕН ХОЛДИНГ АД</v>
      </c>
      <c r="B601" s="425" t="str">
        <f t="shared" si="40"/>
        <v>115090481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БЪЛГАРСКИ ТРАНСПОРТЕН ХОЛДИНГ АД</v>
      </c>
      <c r="B602" s="425" t="str">
        <f t="shared" si="40"/>
        <v>115090481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БЪЛГАРСКИ ТРАНСПОРТЕН ХОЛДИНГ АД</v>
      </c>
      <c r="B603" s="425" t="str">
        <f t="shared" si="40"/>
        <v>115090481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БЪЛГАРСКИ ТРАНСПОРТЕН ХОЛДИНГ АД</v>
      </c>
      <c r="B604" s="425" t="str">
        <f t="shared" si="40"/>
        <v>115090481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БЪЛГАРСКИ ТРАНСПОРТЕН ХОЛДИНГ АД</v>
      </c>
      <c r="B605" s="425" t="str">
        <f t="shared" si="40"/>
        <v>115090481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БЪЛГАРСКИ ТРАНСПОРТЕН ХОЛДИНГ АД</v>
      </c>
      <c r="B606" s="425" t="str">
        <f t="shared" si="40"/>
        <v>115090481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БЪЛГАРСКИ ТРАНСПОРТЕН ХОЛДИНГ АД</v>
      </c>
      <c r="B607" s="425" t="str">
        <f t="shared" si="40"/>
        <v>115090481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БЪЛГАРСКИ ТРАНСПОРТЕН ХОЛДИНГ АД</v>
      </c>
      <c r="B608" s="425" t="str">
        <f t="shared" si="40"/>
        <v>115090481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БЪЛГАРСКИ ТРАНСПОРТЕН ХОЛДИНГ АД</v>
      </c>
      <c r="B609" s="425" t="str">
        <f t="shared" si="40"/>
        <v>115090481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БЪЛГАРСКИ ТРАНСПОРТЕН ХОЛДИНГ АД</v>
      </c>
      <c r="B610" s="425" t="str">
        <f t="shared" si="40"/>
        <v>115090481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БЪЛГАРСКИ ТРАНСПОРТЕН ХОЛДИНГ АД</v>
      </c>
      <c r="B611" s="425" t="str">
        <f t="shared" si="40"/>
        <v>115090481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БЪЛГАРСКИ ТРАНСПОРТЕН ХОЛДИНГ АД</v>
      </c>
      <c r="B612" s="425" t="str">
        <f t="shared" si="40"/>
        <v>115090481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БЪЛГАРСКИ ТРАНСПОРТЕН ХОЛДИНГ АД</v>
      </c>
      <c r="B613" s="425" t="str">
        <f t="shared" si="40"/>
        <v>115090481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БЪЛГАРСКИ ТРАНСПОРТЕН ХОЛДИНГ АД</v>
      </c>
      <c r="B614" s="425" t="str">
        <f t="shared" si="40"/>
        <v>115090481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БЪЛГАРСКИ ТРАНСПОРТЕН ХОЛДИНГ АД</v>
      </c>
      <c r="B615" s="425" t="str">
        <f t="shared" si="40"/>
        <v>115090481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БЪЛГАРСКИ ТРАНСПОРТЕН ХОЛДИНГ АД</v>
      </c>
      <c r="B616" s="425" t="str">
        <f t="shared" si="40"/>
        <v>115090481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БЪЛГАРСКИ ТРАНСПОРТЕН ХОЛДИНГ АД</v>
      </c>
      <c r="B617" s="425" t="str">
        <f t="shared" si="40"/>
        <v>115090481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БЪЛГАРСКИ ТРАНСПОРТЕН ХОЛДИНГ АД</v>
      </c>
      <c r="B618" s="425" t="str">
        <f t="shared" si="40"/>
        <v>115090481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БЪЛГАРСКИ ТРАНСПОРТЕН ХОЛДИНГ АД</v>
      </c>
      <c r="B619" s="425" t="str">
        <f t="shared" si="40"/>
        <v>115090481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БЪЛГАРСКИ ТРАНСПОРТЕН ХОЛДИНГ АД</v>
      </c>
      <c r="B620" s="425" t="str">
        <f t="shared" si="40"/>
        <v>115090481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БЪЛГАРСКИ ТРАНСПОРТЕН ХОЛДИНГ АД</v>
      </c>
      <c r="B621" s="425" t="str">
        <f t="shared" si="40"/>
        <v>115090481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БЪЛГАРСКИ ТРАНСПОРТЕН ХОЛДИНГ АД</v>
      </c>
      <c r="B622" s="425" t="str">
        <f t="shared" si="40"/>
        <v>115090481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БЪЛГАРСКИ ТРАНСПОРТЕН ХОЛДИНГ АД</v>
      </c>
      <c r="B623" s="425" t="str">
        <f t="shared" si="40"/>
        <v>115090481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БЪЛГАРСКИ ТРАНСПОРТЕН ХОЛДИНГ АД</v>
      </c>
      <c r="B624" s="425" t="str">
        <f t="shared" si="40"/>
        <v>115090481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БЪЛГАРСКИ ТРАНСПОРТЕН ХОЛДИНГ АД</v>
      </c>
      <c r="B625" s="425" t="str">
        <f t="shared" si="40"/>
        <v>115090481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БЪЛГАРСКИ ТРАНСПОРТЕН ХОЛДИНГ АД</v>
      </c>
      <c r="B626" s="425" t="str">
        <f t="shared" si="40"/>
        <v>115090481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БЪЛГАРСКИ ТРАНСПОРТЕН ХОЛДИНГ АД</v>
      </c>
      <c r="B627" s="425" t="str">
        <f t="shared" si="40"/>
        <v>115090481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БЪЛГАРСКИ ТРАНСПОРТЕН ХОЛДИНГ АД</v>
      </c>
      <c r="B628" s="425" t="str">
        <f t="shared" si="40"/>
        <v>115090481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БЪЛГАРСКИ ТРАНСПОРТЕН ХОЛДИНГ АД</v>
      </c>
      <c r="B629" s="425" t="str">
        <f t="shared" si="40"/>
        <v>115090481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БЪЛГАРСКИ ТРАНСПОРТЕН ХОЛДИНГ АД</v>
      </c>
      <c r="B630" s="425" t="str">
        <f t="shared" si="40"/>
        <v>115090481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БЪЛГАРСКИ ТРАНСПОРТЕН ХОЛДИНГ АД</v>
      </c>
      <c r="B631" s="425" t="str">
        <f t="shared" si="40"/>
        <v>115090481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БЪЛГАРСКИ ТРАНСПОРТЕН ХОЛДИНГ АД</v>
      </c>
      <c r="B632" s="425" t="str">
        <f t="shared" si="40"/>
        <v>115090481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БЪЛГАРСКИ ТРАНСПОРТЕН ХОЛДИНГ АД</v>
      </c>
      <c r="B633" s="425" t="str">
        <f t="shared" si="40"/>
        <v>115090481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БЪЛГАРСКИ ТРАНСПОРТЕН ХОЛДИНГ АД</v>
      </c>
      <c r="B634" s="425" t="str">
        <f t="shared" si="40"/>
        <v>115090481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БЪЛГАРСКИ ТРАНСПОРТЕН ХОЛДИНГ АД</v>
      </c>
      <c r="B635" s="425" t="str">
        <f t="shared" si="40"/>
        <v>115090481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БЪЛГАРСКИ ТРАНСПОРТЕН ХОЛДИНГ АД</v>
      </c>
      <c r="B636" s="425" t="str">
        <f t="shared" si="40"/>
        <v>115090481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БЪЛГАРСКИ ТРАНСПОРТЕН ХОЛДИНГ АД</v>
      </c>
      <c r="B637" s="425" t="str">
        <f t="shared" si="40"/>
        <v>115090481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БЪЛГАРСКИ ТРАНСПОРТЕН ХОЛДИНГ АД</v>
      </c>
      <c r="B638" s="425" t="str">
        <f t="shared" si="40"/>
        <v>115090481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БЪЛГАРСКИ ТРАНСПОРТЕН ХОЛДИНГ АД</v>
      </c>
      <c r="B639" s="425" t="str">
        <f t="shared" si="40"/>
        <v>115090481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БЪЛГАРСКИ ТРАНСПОРТЕН ХОЛДИНГ АД</v>
      </c>
      <c r="B640" s="425" t="str">
        <f t="shared" si="40"/>
        <v>115090481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БЪЛГАРСКИ ТРАНСПОРТЕН ХОЛДИНГ АД</v>
      </c>
      <c r="B641" s="425" t="str">
        <f t="shared" si="40"/>
        <v>115090481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БЪЛГАРСКИ ТРАНСПОРТЕН ХОЛДИНГ АД</v>
      </c>
      <c r="B642" s="425" t="str">
        <f t="shared" si="40"/>
        <v>115090481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БЪЛГАРСКИ ТРАНСПОРТЕН ХОЛДИНГ АД</v>
      </c>
      <c r="B643" s="425" t="str">
        <f t="shared" si="40"/>
        <v>115090481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БЪЛГАРСКИ ТРАНСПОРТЕН ХОЛДИНГ АД</v>
      </c>
      <c r="B644" s="425" t="str">
        <f t="shared" si="40"/>
        <v>115090481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БЪЛГАРСКИ ТРАНСПОРТЕН ХОЛДИНГ АД</v>
      </c>
      <c r="B645" s="425" t="str">
        <f t="shared" si="40"/>
        <v>115090481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БЪЛГАРСКИ ТРАНСПОРТЕН ХОЛДИНГ АД</v>
      </c>
      <c r="B646" s="425" t="str">
        <f t="shared" si="40"/>
        <v>115090481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БЪЛГАРСКИ ТРАНСПОРТЕН ХОЛДИНГ АД</v>
      </c>
      <c r="B647" s="425" t="str">
        <f t="shared" si="40"/>
        <v>115090481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БЪЛГАРСКИ ТРАНСПОРТЕН ХОЛДИНГ АД</v>
      </c>
      <c r="B648" s="425" t="str">
        <f t="shared" si="40"/>
        <v>115090481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БЪЛГАРСКИ ТРАНСПОРТЕН ХОЛДИНГ АД</v>
      </c>
      <c r="B649" s="425" t="str">
        <f t="shared" si="40"/>
        <v>115090481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БЪЛГАРСКИ ТРАНСПОРТЕН ХОЛДИНГ АД</v>
      </c>
      <c r="B650" s="425" t="str">
        <f t="shared" si="40"/>
        <v>115090481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БЪЛГАРСКИ ТРАНСПОРТЕН ХОЛДИНГ АД</v>
      </c>
      <c r="B651" s="425" t="str">
        <f t="shared" si="40"/>
        <v>115090481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БЪЛГАРСКИ ТРАНСПОРТЕН ХОЛДИНГ АД</v>
      </c>
      <c r="B652" s="425" t="str">
        <f t="shared" si="40"/>
        <v>115090481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БЪЛГАРСКИ ТРАНСПОРТЕН ХОЛДИНГ АД</v>
      </c>
      <c r="B653" s="425" t="str">
        <f t="shared" ref="B653:B716" si="43">pdeBulstat</f>
        <v>115090481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БЪЛГАРСКИ ТРАНСПОРТЕН ХОЛДИНГ АД</v>
      </c>
      <c r="B654" s="425" t="str">
        <f t="shared" si="43"/>
        <v>115090481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БЪЛГАРСКИ ТРАНСПОРТЕН ХОЛДИНГ АД</v>
      </c>
      <c r="B655" s="425" t="str">
        <f t="shared" si="43"/>
        <v>115090481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БЪЛГАРСКИ ТРАНСПОРТЕН ХОЛДИНГ АД</v>
      </c>
      <c r="B656" s="425" t="str">
        <f t="shared" si="43"/>
        <v>115090481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БЪЛГАРСКИ ТРАНСПОРТЕН ХОЛДИНГ АД</v>
      </c>
      <c r="B657" s="425" t="str">
        <f t="shared" si="43"/>
        <v>115090481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БЪЛГАРСКИ ТРАНСПОРТЕН ХОЛДИНГ АД</v>
      </c>
      <c r="B658" s="425" t="str">
        <f t="shared" si="43"/>
        <v>115090481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БЪЛГАРСКИ ТРАНСПОРТЕН ХОЛДИНГ АД</v>
      </c>
      <c r="B659" s="425" t="str">
        <f t="shared" si="43"/>
        <v>115090481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БЪЛГАРСКИ ТРАНСПОРТЕН ХОЛДИНГ АД</v>
      </c>
      <c r="B660" s="425" t="str">
        <f t="shared" si="43"/>
        <v>115090481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БЪЛГАРСКИ ТРАНСПОРТЕН ХОЛДИНГ АД</v>
      </c>
      <c r="B661" s="425" t="str">
        <f t="shared" si="43"/>
        <v>115090481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БЪЛГАРСКИ ТРАНСПОРТЕН ХОЛДИНГ АД</v>
      </c>
      <c r="B662" s="425" t="str">
        <f t="shared" si="43"/>
        <v>115090481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БЪЛГАРСКИ ТРАНСПОРТЕН ХОЛДИНГ АД</v>
      </c>
      <c r="B663" s="425" t="str">
        <f t="shared" si="43"/>
        <v>115090481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БЪЛГАРСКИ ТРАНСПОРТЕН ХОЛДИНГ АД</v>
      </c>
      <c r="B664" s="425" t="str">
        <f t="shared" si="43"/>
        <v>115090481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БЪЛГАРСКИ ТРАНСПОРТЕН ХОЛДИНГ АД</v>
      </c>
      <c r="B665" s="425" t="str">
        <f t="shared" si="43"/>
        <v>115090481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БЪЛГАРСКИ ТРАНСПОРТЕН ХОЛДИНГ АД</v>
      </c>
      <c r="B666" s="425" t="str">
        <f t="shared" si="43"/>
        <v>115090481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БЪЛГАРСКИ ТРАНСПОРТЕН ХОЛДИНГ АД</v>
      </c>
      <c r="B667" s="425" t="str">
        <f t="shared" si="43"/>
        <v>115090481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БЪЛГАРСКИ ТРАНСПОРТЕН ХОЛДИНГ АД</v>
      </c>
      <c r="B668" s="425" t="str">
        <f t="shared" si="43"/>
        <v>115090481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БЪЛГАРСКИ ТРАНСПОРТЕН ХОЛДИНГ АД</v>
      </c>
      <c r="B669" s="425" t="str">
        <f t="shared" si="43"/>
        <v>115090481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БЪЛГАРСКИ ТРАНСПОРТЕН ХОЛДИНГ АД</v>
      </c>
      <c r="B670" s="425" t="str">
        <f t="shared" si="43"/>
        <v>115090481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БЪЛГАРСКИ ТРАНСПОРТЕН ХОЛДИНГ АД</v>
      </c>
      <c r="B671" s="425" t="str">
        <f t="shared" si="43"/>
        <v>115090481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БЪЛГАРСКИ ТРАНСПОРТЕН ХОЛДИНГ АД</v>
      </c>
      <c r="B672" s="425" t="str">
        <f t="shared" si="43"/>
        <v>115090481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БЪЛГАРСКИ ТРАНСПОРТЕН ХОЛДИНГ АД</v>
      </c>
      <c r="B673" s="425" t="str">
        <f t="shared" si="43"/>
        <v>115090481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БЪЛГАРСКИ ТРАНСПОРТЕН ХОЛДИНГ АД</v>
      </c>
      <c r="B674" s="425" t="str">
        <f t="shared" si="43"/>
        <v>115090481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БЪЛГАРСКИ ТРАНСПОРТЕН ХОЛДИНГ АД</v>
      </c>
      <c r="B675" s="425" t="str">
        <f t="shared" si="43"/>
        <v>115090481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БЪЛГАРСКИ ТРАНСПОРТЕН ХОЛДИНГ АД</v>
      </c>
      <c r="B676" s="425" t="str">
        <f t="shared" si="43"/>
        <v>115090481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БЪЛГАРСКИ ТРАНСПОРТЕН ХОЛДИНГ АД</v>
      </c>
      <c r="B677" s="425" t="str">
        <f t="shared" si="43"/>
        <v>115090481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БЪЛГАРСКИ ТРАНСПОРТЕН ХОЛДИНГ АД</v>
      </c>
      <c r="B678" s="425" t="str">
        <f t="shared" si="43"/>
        <v>115090481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БЪЛГАРСКИ ТРАНСПОРТЕН ХОЛДИНГ АД</v>
      </c>
      <c r="B679" s="425" t="str">
        <f t="shared" si="43"/>
        <v>115090481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БЪЛГАРСКИ ТРАНСПОРТЕН ХОЛДИНГ АД</v>
      </c>
      <c r="B680" s="425" t="str">
        <f t="shared" si="43"/>
        <v>115090481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БЪЛГАРСКИ ТРАНСПОРТЕН ХОЛДИНГ АД</v>
      </c>
      <c r="B681" s="425" t="str">
        <f t="shared" si="43"/>
        <v>115090481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БЪЛГАРСКИ ТРАНСПОРТЕН ХОЛДИНГ АД</v>
      </c>
      <c r="B682" s="425" t="str">
        <f t="shared" si="43"/>
        <v>115090481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БЪЛГАРСКИ ТРАНСПОРТЕН ХОЛДИНГ АД</v>
      </c>
      <c r="B683" s="425" t="str">
        <f t="shared" si="43"/>
        <v>115090481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БЪЛГАРСКИ ТРАНСПОРТЕН ХОЛДИНГ АД</v>
      </c>
      <c r="B684" s="425" t="str">
        <f t="shared" si="43"/>
        <v>115090481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БЪЛГАРСКИ ТРАНСПОРТЕН ХОЛДИНГ АД</v>
      </c>
      <c r="B685" s="425" t="str">
        <f t="shared" si="43"/>
        <v>115090481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БЪЛГАРСКИ ТРАНСПОРТЕН ХОЛДИНГ АД</v>
      </c>
      <c r="B686" s="425" t="str">
        <f t="shared" si="43"/>
        <v>115090481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БЪЛГАРСКИ ТРАНСПОРТЕН ХОЛДИНГ АД</v>
      </c>
      <c r="B687" s="425" t="str">
        <f t="shared" si="43"/>
        <v>115090481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БЪЛГАРСКИ ТРАНСПОРТЕН ХОЛДИНГ АД</v>
      </c>
      <c r="B688" s="425" t="str">
        <f t="shared" si="43"/>
        <v>115090481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БЪЛГАРСКИ ТРАНСПОРТЕН ХОЛДИНГ АД</v>
      </c>
      <c r="B689" s="425" t="str">
        <f t="shared" si="43"/>
        <v>115090481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БЪЛГАРСКИ ТРАНСПОРТЕН ХОЛДИНГ АД</v>
      </c>
      <c r="B690" s="425" t="str">
        <f t="shared" si="43"/>
        <v>115090481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БЪЛГАРСКИ ТРАНСПОРТЕН ХОЛДИНГ АД</v>
      </c>
      <c r="B691" s="425" t="str">
        <f t="shared" si="43"/>
        <v>115090481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БЪЛГАРСКИ ТРАНСПОРТЕН ХОЛДИНГ АД</v>
      </c>
      <c r="B692" s="425" t="str">
        <f t="shared" si="43"/>
        <v>115090481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БЪЛГАРСКИ ТРАНСПОРТЕН ХОЛДИНГ АД</v>
      </c>
      <c r="B693" s="425" t="str">
        <f t="shared" si="43"/>
        <v>115090481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БЪЛГАРСКИ ТРАНСПОРТЕН ХОЛДИНГ АД</v>
      </c>
      <c r="B694" s="425" t="str">
        <f t="shared" si="43"/>
        <v>115090481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БЪЛГАРСКИ ТРАНСПОРТЕН ХОЛДИНГ АД</v>
      </c>
      <c r="B695" s="425" t="str">
        <f t="shared" si="43"/>
        <v>115090481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БЪЛГАРСКИ ТРАНСПОРТЕН ХОЛДИНГ АД</v>
      </c>
      <c r="B696" s="425" t="str">
        <f t="shared" si="43"/>
        <v>115090481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БЪЛГАРСКИ ТРАНСПОРТЕН ХОЛДИНГ АД</v>
      </c>
      <c r="B697" s="425" t="str">
        <f t="shared" si="43"/>
        <v>115090481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БЪЛГАРСКИ ТРАНСПОРТЕН ХОЛДИНГ АД</v>
      </c>
      <c r="B698" s="425" t="str">
        <f t="shared" si="43"/>
        <v>115090481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БЪЛГАРСКИ ТРАНСПОРТЕН ХОЛДИНГ АД</v>
      </c>
      <c r="B699" s="425" t="str">
        <f t="shared" si="43"/>
        <v>115090481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БЪЛГАРСКИ ТРАНСПОРТЕН ХОЛДИНГ АД</v>
      </c>
      <c r="B700" s="425" t="str">
        <f t="shared" si="43"/>
        <v>115090481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БЪЛГАРСКИ ТРАНСПОРТЕН ХОЛДИНГ АД</v>
      </c>
      <c r="B701" s="425" t="str">
        <f t="shared" si="43"/>
        <v>115090481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БЪЛГАРСКИ ТРАНСПОРТЕН ХОЛДИНГ АД</v>
      </c>
      <c r="B702" s="425" t="str">
        <f t="shared" si="43"/>
        <v>115090481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БЪЛГАРСКИ ТРАНСПОРТЕН ХОЛДИНГ АД</v>
      </c>
      <c r="B703" s="425" t="str">
        <f t="shared" si="43"/>
        <v>115090481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БЪЛГАРСКИ ТРАНСПОРТЕН ХОЛДИНГ АД</v>
      </c>
      <c r="B704" s="425" t="str">
        <f t="shared" si="43"/>
        <v>115090481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БЪЛГАРСКИ ТРАНСПОРТЕН ХОЛДИНГ АД</v>
      </c>
      <c r="B705" s="425" t="str">
        <f t="shared" si="43"/>
        <v>115090481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БЪЛГАРСКИ ТРАНСПОРТЕН ХОЛДИНГ АД</v>
      </c>
      <c r="B706" s="425" t="str">
        <f t="shared" si="43"/>
        <v>115090481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БЪЛГАРСКИ ТРАНСПОРТЕН ХОЛДИНГ АД</v>
      </c>
      <c r="B707" s="425" t="str">
        <f t="shared" si="43"/>
        <v>115090481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БЪЛГАРСКИ ТРАНСПОРТЕН ХОЛДИНГ АД</v>
      </c>
      <c r="B708" s="425" t="str">
        <f t="shared" si="43"/>
        <v>115090481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БЪЛГАРСКИ ТРАНСПОРТЕН ХОЛДИНГ АД</v>
      </c>
      <c r="B709" s="425" t="str">
        <f t="shared" si="43"/>
        <v>115090481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БЪЛГАРСКИ ТРАНСПОРТЕН ХОЛДИНГ АД</v>
      </c>
      <c r="B710" s="425" t="str">
        <f t="shared" si="43"/>
        <v>115090481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БЪЛГАРСКИ ТРАНСПОРТЕН ХОЛДИНГ АД</v>
      </c>
      <c r="B711" s="425" t="str">
        <f t="shared" si="43"/>
        <v>115090481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БЪЛГАРСКИ ТРАНСПОРТЕН ХОЛДИНГ АД</v>
      </c>
      <c r="B712" s="425" t="str">
        <f t="shared" si="43"/>
        <v>115090481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БЪЛГАРСКИ ТРАНСПОРТЕН ХОЛДИНГ АД</v>
      </c>
      <c r="B713" s="425" t="str">
        <f t="shared" si="43"/>
        <v>115090481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БЪЛГАРСКИ ТРАНСПОРТЕН ХОЛДИНГ АД</v>
      </c>
      <c r="B714" s="425" t="str">
        <f t="shared" si="43"/>
        <v>115090481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БЪЛГАРСКИ ТРАНСПОРТЕН ХОЛДИНГ АД</v>
      </c>
      <c r="B715" s="425" t="str">
        <f t="shared" si="43"/>
        <v>115090481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БЪЛГАРСКИ ТРАНСПОРТЕН ХОЛДИНГ АД</v>
      </c>
      <c r="B716" s="425" t="str">
        <f t="shared" si="43"/>
        <v>115090481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БЪЛГАРСКИ ТРАНСПОРТЕН ХОЛДИНГ АД</v>
      </c>
      <c r="B717" s="425" t="str">
        <f t="shared" ref="B717:B780" si="46">pdeBulstat</f>
        <v>115090481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БЪЛГАРСКИ ТРАНСПОРТЕН ХОЛДИНГ АД</v>
      </c>
      <c r="B718" s="425" t="str">
        <f t="shared" si="46"/>
        <v>115090481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БЪЛГАРСКИ ТРАНСПОРТЕН ХОЛДИНГ АД</v>
      </c>
      <c r="B719" s="425" t="str">
        <f t="shared" si="46"/>
        <v>115090481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БЪЛГАРСКИ ТРАНСПОРТЕН ХОЛДИНГ АД</v>
      </c>
      <c r="B720" s="425" t="str">
        <f t="shared" si="46"/>
        <v>115090481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БЪЛГАРСКИ ТРАНСПОРТЕН ХОЛДИНГ АД</v>
      </c>
      <c r="B721" s="425" t="str">
        <f t="shared" si="46"/>
        <v>115090481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БЪЛГАРСКИ ТРАНСПОРТЕН ХОЛДИНГ АД</v>
      </c>
      <c r="B722" s="425" t="str">
        <f t="shared" si="46"/>
        <v>115090481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БЪЛГАРСКИ ТРАНСПОРТЕН ХОЛДИНГ АД</v>
      </c>
      <c r="B723" s="425" t="str">
        <f t="shared" si="46"/>
        <v>115090481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БЪЛГАРСКИ ТРАНСПОРТЕН ХОЛДИНГ АД</v>
      </c>
      <c r="B724" s="425" t="str">
        <f t="shared" si="46"/>
        <v>115090481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БЪЛГАРСКИ ТРАНСПОРТЕН ХОЛДИНГ АД</v>
      </c>
      <c r="B725" s="425" t="str">
        <f t="shared" si="46"/>
        <v>115090481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БЪЛГАРСКИ ТРАНСПОРТЕН ХОЛДИНГ АД</v>
      </c>
      <c r="B726" s="425" t="str">
        <f t="shared" si="46"/>
        <v>115090481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БЪЛГАРСКИ ТРАНСПОРТЕН ХОЛДИНГ АД</v>
      </c>
      <c r="B727" s="425" t="str">
        <f t="shared" si="46"/>
        <v>115090481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БЪЛГАРСКИ ТРАНСПОРТЕН ХОЛДИНГ АД</v>
      </c>
      <c r="B728" s="425" t="str">
        <f t="shared" si="46"/>
        <v>115090481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БЪЛГАРСКИ ТРАНСПОРТЕН ХОЛДИНГ АД</v>
      </c>
      <c r="B729" s="425" t="str">
        <f t="shared" si="46"/>
        <v>115090481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БЪЛГАРСКИ ТРАНСПОРТЕН ХОЛДИНГ АД</v>
      </c>
      <c r="B730" s="425" t="str">
        <f t="shared" si="46"/>
        <v>115090481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БЪЛГАРСКИ ТРАНСПОРТЕН ХОЛДИНГ АД</v>
      </c>
      <c r="B731" s="425" t="str">
        <f t="shared" si="46"/>
        <v>115090481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БЪЛГАРСКИ ТРАНСПОРТЕН ХОЛДИНГ АД</v>
      </c>
      <c r="B732" s="425" t="str">
        <f t="shared" si="46"/>
        <v>115090481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БЪЛГАРСКИ ТРАНСПОРТЕН ХОЛДИНГ АД</v>
      </c>
      <c r="B733" s="425" t="str">
        <f t="shared" si="46"/>
        <v>115090481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БЪЛГАРСКИ ТРАНСПОРТЕН ХОЛДИНГ АД</v>
      </c>
      <c r="B734" s="425" t="str">
        <f t="shared" si="46"/>
        <v>115090481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БЪЛГАРСКИ ТРАНСПОРТЕН ХОЛДИНГ АД</v>
      </c>
      <c r="B735" s="425" t="str">
        <f t="shared" si="46"/>
        <v>115090481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БЪЛГАРСКИ ТРАНСПОРТЕН ХОЛДИНГ АД</v>
      </c>
      <c r="B736" s="425" t="str">
        <f t="shared" si="46"/>
        <v>115090481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БЪЛГАРСКИ ТРАНСПОРТЕН ХОЛДИНГ АД</v>
      </c>
      <c r="B737" s="425" t="str">
        <f t="shared" si="46"/>
        <v>115090481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БЪЛГАРСКИ ТРАНСПОРТЕН ХОЛДИНГ АД</v>
      </c>
      <c r="B738" s="425" t="str">
        <f t="shared" si="46"/>
        <v>115090481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БЪЛГАРСКИ ТРАНСПОРТЕН ХОЛДИНГ АД</v>
      </c>
      <c r="B739" s="425" t="str">
        <f t="shared" si="46"/>
        <v>115090481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БЪЛГАРСКИ ТРАНСПОРТЕН ХОЛДИНГ АД</v>
      </c>
      <c r="B740" s="425" t="str">
        <f t="shared" si="46"/>
        <v>115090481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БЪЛГАРСКИ ТРАНСПОРТЕН ХОЛДИНГ АД</v>
      </c>
      <c r="B741" s="425" t="str">
        <f t="shared" si="46"/>
        <v>115090481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БЪЛГАРСКИ ТРАНСПОРТЕН ХОЛДИНГ АД</v>
      </c>
      <c r="B742" s="425" t="str">
        <f t="shared" si="46"/>
        <v>115090481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БЪЛГАРСКИ ТРАНСПОРТЕН ХОЛДИНГ АД</v>
      </c>
      <c r="B743" s="425" t="str">
        <f t="shared" si="46"/>
        <v>115090481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БЪЛГАРСКИ ТРАНСПОРТЕН ХОЛДИНГ АД</v>
      </c>
      <c r="B744" s="425" t="str">
        <f t="shared" si="46"/>
        <v>115090481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БЪЛГАРСКИ ТРАНСПОРТЕН ХОЛДИНГ АД</v>
      </c>
      <c r="B745" s="425" t="str">
        <f t="shared" si="46"/>
        <v>115090481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БЪЛГАРСКИ ТРАНСПОРТЕН ХОЛДИНГ АД</v>
      </c>
      <c r="B746" s="425" t="str">
        <f t="shared" si="46"/>
        <v>115090481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БЪЛГАРСКИ ТРАНСПОРТЕН ХОЛДИНГ АД</v>
      </c>
      <c r="B747" s="425" t="str">
        <f t="shared" si="46"/>
        <v>115090481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БЪЛГАРСКИ ТРАНСПОРТЕН ХОЛДИНГ АД</v>
      </c>
      <c r="B748" s="425" t="str">
        <f t="shared" si="46"/>
        <v>115090481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БЪЛГАРСКИ ТРАНСПОРТЕН ХОЛДИНГ АД</v>
      </c>
      <c r="B749" s="425" t="str">
        <f t="shared" si="46"/>
        <v>115090481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БЪЛГАРСКИ ТРАНСПОРТЕН ХОЛДИНГ АД</v>
      </c>
      <c r="B750" s="425" t="str">
        <f t="shared" si="46"/>
        <v>115090481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БЪЛГАРСКИ ТРАНСПОРТЕН ХОЛДИНГ АД</v>
      </c>
      <c r="B751" s="425" t="str">
        <f t="shared" si="46"/>
        <v>115090481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БЪЛГАРСКИ ТРАНСПОРТЕН ХОЛДИНГ АД</v>
      </c>
      <c r="B752" s="425" t="str">
        <f t="shared" si="46"/>
        <v>115090481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БЪЛГАРСКИ ТРАНСПОРТЕН ХОЛДИНГ АД</v>
      </c>
      <c r="B753" s="425" t="str">
        <f t="shared" si="46"/>
        <v>115090481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БЪЛГАРСКИ ТРАНСПОРТЕН ХОЛДИНГ АД</v>
      </c>
      <c r="B754" s="425" t="str">
        <f t="shared" si="46"/>
        <v>115090481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БЪЛГАРСКИ ТРАНСПОРТЕН ХОЛДИНГ АД</v>
      </c>
      <c r="B755" s="425" t="str">
        <f t="shared" si="46"/>
        <v>115090481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БЪЛГАРСКИ ТРАНСПОРТЕН ХОЛДИНГ АД</v>
      </c>
      <c r="B756" s="425" t="str">
        <f t="shared" si="46"/>
        <v>115090481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БЪЛГАРСКИ ТРАНСПОРТЕН ХОЛДИНГ АД</v>
      </c>
      <c r="B757" s="425" t="str">
        <f t="shared" si="46"/>
        <v>115090481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БЪЛГАРСКИ ТРАНСПОРТЕН ХОЛДИНГ АД</v>
      </c>
      <c r="B758" s="425" t="str">
        <f t="shared" si="46"/>
        <v>115090481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БЪЛГАРСКИ ТРАНСПОРТЕН ХОЛДИНГ АД</v>
      </c>
      <c r="B759" s="425" t="str">
        <f t="shared" si="46"/>
        <v>115090481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БЪЛГАРСКИ ТРАНСПОРТЕН ХОЛДИНГ АД</v>
      </c>
      <c r="B760" s="425" t="str">
        <f t="shared" si="46"/>
        <v>115090481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БЪЛГАРСКИ ТРАНСПОРТЕН ХОЛДИНГ АД</v>
      </c>
      <c r="B761" s="425" t="str">
        <f t="shared" si="46"/>
        <v>115090481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БЪЛГАРСКИ ТРАНСПОРТЕН ХОЛДИНГ АД</v>
      </c>
      <c r="B762" s="425" t="str">
        <f t="shared" si="46"/>
        <v>115090481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БЪЛГАРСКИ ТРАНСПОРТЕН ХОЛДИНГ АД</v>
      </c>
      <c r="B763" s="425" t="str">
        <f t="shared" si="46"/>
        <v>115090481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БЪЛГАРСКИ ТРАНСПОРТЕН ХОЛДИНГ АД</v>
      </c>
      <c r="B764" s="425" t="str">
        <f t="shared" si="46"/>
        <v>115090481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БЪЛГАРСКИ ТРАНСПОРТЕН ХОЛДИНГ АД</v>
      </c>
      <c r="B765" s="425" t="str">
        <f t="shared" si="46"/>
        <v>115090481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БЪЛГАРСКИ ТРАНСПОРТЕН ХОЛДИНГ АД</v>
      </c>
      <c r="B766" s="425" t="str">
        <f t="shared" si="46"/>
        <v>115090481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БЪЛГАРСКИ ТРАНСПОРТЕН ХОЛДИНГ АД</v>
      </c>
      <c r="B767" s="425" t="str">
        <f t="shared" si="46"/>
        <v>115090481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БЪЛГАРСКИ ТРАНСПОРТЕН ХОЛДИНГ АД</v>
      </c>
      <c r="B768" s="425" t="str">
        <f t="shared" si="46"/>
        <v>115090481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БЪЛГАРСКИ ТРАНСПОРТЕН ХОЛДИНГ АД</v>
      </c>
      <c r="B769" s="425" t="str">
        <f t="shared" si="46"/>
        <v>115090481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БЪЛГАРСКИ ТРАНСПОРТЕН ХОЛДИНГ АД</v>
      </c>
      <c r="B770" s="425" t="str">
        <f t="shared" si="46"/>
        <v>115090481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БЪЛГАРСКИ ТРАНСПОРТЕН ХОЛДИНГ АД</v>
      </c>
      <c r="B771" s="425" t="str">
        <f t="shared" si="46"/>
        <v>115090481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БЪЛГАРСКИ ТРАНСПОРТЕН ХОЛДИНГ АД</v>
      </c>
      <c r="B772" s="425" t="str">
        <f t="shared" si="46"/>
        <v>115090481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БЪЛГАРСКИ ТРАНСПОРТЕН ХОЛДИНГ АД</v>
      </c>
      <c r="B773" s="425" t="str">
        <f t="shared" si="46"/>
        <v>115090481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БЪЛГАРСКИ ТРАНСПОРТЕН ХОЛДИНГ АД</v>
      </c>
      <c r="B774" s="425" t="str">
        <f t="shared" si="46"/>
        <v>115090481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БЪЛГАРСКИ ТРАНСПОРТЕН ХОЛДИНГ АД</v>
      </c>
      <c r="B775" s="425" t="str">
        <f t="shared" si="46"/>
        <v>115090481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БЪЛГАРСКИ ТРАНСПОРТЕН ХОЛДИНГ АД</v>
      </c>
      <c r="B776" s="425" t="str">
        <f t="shared" si="46"/>
        <v>115090481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БЪЛГАРСКИ ТРАНСПОРТЕН ХОЛДИНГ АД</v>
      </c>
      <c r="B777" s="425" t="str">
        <f t="shared" si="46"/>
        <v>115090481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БЪЛГАРСКИ ТРАНСПОРТЕН ХОЛДИНГ АД</v>
      </c>
      <c r="B778" s="425" t="str">
        <f t="shared" si="46"/>
        <v>115090481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БЪЛГАРСКИ ТРАНСПОРТЕН ХОЛДИНГ АД</v>
      </c>
      <c r="B779" s="425" t="str">
        <f t="shared" si="46"/>
        <v>115090481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БЪЛГАРСКИ ТРАНСПОРТЕН ХОЛДИНГ АД</v>
      </c>
      <c r="B780" s="425" t="str">
        <f t="shared" si="46"/>
        <v>115090481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БЪЛГАРСКИ ТРАНСПОРТЕН ХОЛДИНГ АД</v>
      </c>
      <c r="B781" s="425" t="str">
        <f t="shared" ref="B781:B844" si="49">pdeBulstat</f>
        <v>115090481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БЪЛГАРСКИ ТРАНСПОРТЕН ХОЛДИНГ АД</v>
      </c>
      <c r="B782" s="425" t="str">
        <f t="shared" si="49"/>
        <v>115090481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БЪЛГАРСКИ ТРАНСПОРТЕН ХОЛДИНГ АД</v>
      </c>
      <c r="B783" s="425" t="str">
        <f t="shared" si="49"/>
        <v>115090481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БЪЛГАРСКИ ТРАНСПОРТЕН ХОЛДИНГ АД</v>
      </c>
      <c r="B784" s="425" t="str">
        <f t="shared" si="49"/>
        <v>115090481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БЪЛГАРСКИ ТРАНСПОРТЕН ХОЛДИНГ АД</v>
      </c>
      <c r="B785" s="425" t="str">
        <f t="shared" si="49"/>
        <v>115090481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БЪЛГАРСКИ ТРАНСПОРТЕН ХОЛДИНГ АД</v>
      </c>
      <c r="B786" s="425" t="str">
        <f t="shared" si="49"/>
        <v>115090481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БЪЛГАРСКИ ТРАНСПОРТЕН ХОЛДИНГ АД</v>
      </c>
      <c r="B787" s="425" t="str">
        <f t="shared" si="49"/>
        <v>115090481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БЪЛГАРСКИ ТРАНСПОРТЕН ХОЛДИНГ АД</v>
      </c>
      <c r="B788" s="425" t="str">
        <f t="shared" si="49"/>
        <v>115090481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БЪЛГАРСКИ ТРАНСПОРТЕН ХОЛДИНГ АД</v>
      </c>
      <c r="B789" s="425" t="str">
        <f t="shared" si="49"/>
        <v>115090481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БЪЛГАРСКИ ТРАНСПОРТЕН ХОЛДИНГ АД</v>
      </c>
      <c r="B790" s="425" t="str">
        <f t="shared" si="49"/>
        <v>115090481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БЪЛГАРСКИ ТРАНСПОРТЕН ХОЛДИНГ АД</v>
      </c>
      <c r="B791" s="425" t="str">
        <f t="shared" si="49"/>
        <v>115090481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БЪЛГАРСКИ ТРАНСПОРТЕН ХОЛДИНГ АД</v>
      </c>
      <c r="B792" s="425" t="str">
        <f t="shared" si="49"/>
        <v>115090481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БЪЛГАРСКИ ТРАНСПОРТЕН ХОЛДИНГ АД</v>
      </c>
      <c r="B793" s="425" t="str">
        <f t="shared" si="49"/>
        <v>115090481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БЪЛГАРСКИ ТРАНСПОРТЕН ХОЛДИНГ АД</v>
      </c>
      <c r="B794" s="425" t="str">
        <f t="shared" si="49"/>
        <v>115090481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БЪЛГАРСКИ ТРАНСПОРТЕН ХОЛДИНГ АД</v>
      </c>
      <c r="B795" s="425" t="str">
        <f t="shared" si="49"/>
        <v>115090481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БЪЛГАРСКИ ТРАНСПОРТЕН ХОЛДИНГ АД</v>
      </c>
      <c r="B796" s="425" t="str">
        <f t="shared" si="49"/>
        <v>115090481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БЪЛГАРСКИ ТРАНСПОРТЕН ХОЛДИНГ АД</v>
      </c>
      <c r="B797" s="425" t="str">
        <f t="shared" si="49"/>
        <v>115090481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БЪЛГАРСКИ ТРАНСПОРТЕН ХОЛДИНГ АД</v>
      </c>
      <c r="B798" s="425" t="str">
        <f t="shared" si="49"/>
        <v>115090481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БЪЛГАРСКИ ТРАНСПОРТЕН ХОЛДИНГ АД</v>
      </c>
      <c r="B799" s="425" t="str">
        <f t="shared" si="49"/>
        <v>115090481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БЪЛГАРСКИ ТРАНСПОРТЕН ХОЛДИНГ АД</v>
      </c>
      <c r="B800" s="425" t="str">
        <f t="shared" si="49"/>
        <v>115090481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БЪЛГАРСКИ ТРАНСПОРТЕН ХОЛДИНГ АД</v>
      </c>
      <c r="B801" s="425" t="str">
        <f t="shared" si="49"/>
        <v>115090481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БЪЛГАРСКИ ТРАНСПОРТЕН ХОЛДИНГ АД</v>
      </c>
      <c r="B802" s="425" t="str">
        <f t="shared" si="49"/>
        <v>115090481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БЪЛГАРСКИ ТРАНСПОРТЕН ХОЛДИНГ АД</v>
      </c>
      <c r="B803" s="425" t="str">
        <f t="shared" si="49"/>
        <v>115090481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БЪЛГАРСКИ ТРАНСПОРТЕН ХОЛДИНГ АД</v>
      </c>
      <c r="B804" s="425" t="str">
        <f t="shared" si="49"/>
        <v>115090481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БЪЛГАРСКИ ТРАНСПОРТЕН ХОЛДИНГ АД</v>
      </c>
      <c r="B805" s="425" t="str">
        <f t="shared" si="49"/>
        <v>115090481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БЪЛГАРСКИ ТРАНСПОРТЕН ХОЛДИНГ АД</v>
      </c>
      <c r="B806" s="425" t="str">
        <f t="shared" si="49"/>
        <v>115090481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БЪЛГАРСКИ ТРАНСПОРТЕН ХОЛДИНГ АД</v>
      </c>
      <c r="B807" s="425" t="str">
        <f t="shared" si="49"/>
        <v>115090481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БЪЛГАРСКИ ТРАНСПОРТЕН ХОЛДИНГ АД</v>
      </c>
      <c r="B808" s="425" t="str">
        <f t="shared" si="49"/>
        <v>115090481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БЪЛГАРСКИ ТРАНСПОРТЕН ХОЛДИНГ АД</v>
      </c>
      <c r="B809" s="425" t="str">
        <f t="shared" si="49"/>
        <v>115090481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БЪЛГАРСКИ ТРАНСПОРТЕН ХОЛДИНГ АД</v>
      </c>
      <c r="B810" s="425" t="str">
        <f t="shared" si="49"/>
        <v>115090481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БЪЛГАРСКИ ТРАНСПОРТЕН ХОЛДИНГ АД</v>
      </c>
      <c r="B811" s="425" t="str">
        <f t="shared" si="49"/>
        <v>115090481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БЪЛГАРСКИ ТРАНСПОРТЕН ХОЛДИНГ АД</v>
      </c>
      <c r="B812" s="425" t="str">
        <f t="shared" si="49"/>
        <v>115090481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БЪЛГАРСКИ ТРАНСПОРТЕН ХОЛДИНГ АД</v>
      </c>
      <c r="B813" s="425" t="str">
        <f t="shared" si="49"/>
        <v>115090481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БЪЛГАРСКИ ТРАНСПОРТЕН ХОЛДИНГ АД</v>
      </c>
      <c r="B814" s="425" t="str">
        <f t="shared" si="49"/>
        <v>115090481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БЪЛГАРСКИ ТРАНСПОРТЕН ХОЛДИНГ АД</v>
      </c>
      <c r="B815" s="425" t="str">
        <f t="shared" si="49"/>
        <v>115090481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БЪЛГАРСКИ ТРАНСПОРТЕН ХОЛДИНГ АД</v>
      </c>
      <c r="B816" s="425" t="str">
        <f t="shared" si="49"/>
        <v>115090481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БЪЛГАРСКИ ТРАНСПОРТЕН ХОЛДИНГ АД</v>
      </c>
      <c r="B817" s="425" t="str">
        <f t="shared" si="49"/>
        <v>115090481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БЪЛГАРСКИ ТРАНСПОРТЕН ХОЛДИНГ АД</v>
      </c>
      <c r="B818" s="425" t="str">
        <f t="shared" si="49"/>
        <v>115090481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БЪЛГАРСКИ ТРАНСПОРТЕН ХОЛДИНГ АД</v>
      </c>
      <c r="B819" s="425" t="str">
        <f t="shared" si="49"/>
        <v>115090481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БЪЛГАРСКИ ТРАНСПОРТЕН ХОЛДИНГ АД</v>
      </c>
      <c r="B820" s="425" t="str">
        <f t="shared" si="49"/>
        <v>115090481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БЪЛГАРСКИ ТРАНСПОРТЕН ХОЛДИНГ АД</v>
      </c>
      <c r="B821" s="425" t="str">
        <f t="shared" si="49"/>
        <v>115090481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БЪЛГАРСКИ ТРАНСПОРТЕН ХОЛДИНГ АД</v>
      </c>
      <c r="B822" s="425" t="str">
        <f t="shared" si="49"/>
        <v>115090481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БЪЛГАРСКИ ТРАНСПОРТЕН ХОЛДИНГ АД</v>
      </c>
      <c r="B823" s="425" t="str">
        <f t="shared" si="49"/>
        <v>115090481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БЪЛГАРСКИ ТРАНСПОРТЕН ХОЛДИНГ АД</v>
      </c>
      <c r="B824" s="425" t="str">
        <f t="shared" si="49"/>
        <v>115090481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БЪЛГАРСКИ ТРАНСПОРТЕН ХОЛДИНГ АД</v>
      </c>
      <c r="B825" s="425" t="str">
        <f t="shared" si="49"/>
        <v>115090481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БЪЛГАРСКИ ТРАНСПОРТЕН ХОЛДИНГ АД</v>
      </c>
      <c r="B826" s="425" t="str">
        <f t="shared" si="49"/>
        <v>115090481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БЪЛГАРСКИ ТРАНСПОРТЕН ХОЛДИНГ АД</v>
      </c>
      <c r="B827" s="425" t="str">
        <f t="shared" si="49"/>
        <v>115090481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БЪЛГАРСКИ ТРАНСПОРТЕН ХОЛДИНГ АД</v>
      </c>
      <c r="B828" s="425" t="str">
        <f t="shared" si="49"/>
        <v>115090481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БЪЛГАРСКИ ТРАНСПОРТЕН ХОЛДИНГ АД</v>
      </c>
      <c r="B829" s="425" t="str">
        <f t="shared" si="49"/>
        <v>115090481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БЪЛГАРСКИ ТРАНСПОРТЕН ХОЛДИНГ АД</v>
      </c>
      <c r="B830" s="425" t="str">
        <f t="shared" si="49"/>
        <v>115090481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БЪЛГАРСКИ ТРАНСПОРТЕН ХОЛДИНГ АД</v>
      </c>
      <c r="B831" s="425" t="str">
        <f t="shared" si="49"/>
        <v>115090481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БЪЛГАРСКИ ТРАНСПОРТЕН ХОЛДИНГ АД</v>
      </c>
      <c r="B832" s="425" t="str">
        <f t="shared" si="49"/>
        <v>115090481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БЪЛГАРСКИ ТРАНСПОРТЕН ХОЛДИНГ АД</v>
      </c>
      <c r="B833" s="425" t="str">
        <f t="shared" si="49"/>
        <v>115090481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БЪЛГАРСКИ ТРАНСПОРТЕН ХОЛДИНГ АД</v>
      </c>
      <c r="B834" s="425" t="str">
        <f t="shared" si="49"/>
        <v>115090481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БЪЛГАРСКИ ТРАНСПОРТЕН ХОЛДИНГ АД</v>
      </c>
      <c r="B835" s="425" t="str">
        <f t="shared" si="49"/>
        <v>115090481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БЪЛГАРСКИ ТРАНСПОРТЕН ХОЛДИНГ АД</v>
      </c>
      <c r="B836" s="425" t="str">
        <f t="shared" si="49"/>
        <v>115090481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БЪЛГАРСКИ ТРАНСПОРТЕН ХОЛДИНГ АД</v>
      </c>
      <c r="B837" s="425" t="str">
        <f t="shared" si="49"/>
        <v>115090481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БЪЛГАРСКИ ТРАНСПОРТЕН ХОЛДИНГ АД</v>
      </c>
      <c r="B838" s="425" t="str">
        <f t="shared" si="49"/>
        <v>115090481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БЪЛГАРСКИ ТРАНСПОРТЕН ХОЛДИНГ АД</v>
      </c>
      <c r="B839" s="425" t="str">
        <f t="shared" si="49"/>
        <v>115090481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БЪЛГАРСКИ ТРАНСПОРТЕН ХОЛДИНГ АД</v>
      </c>
      <c r="B840" s="425" t="str">
        <f t="shared" si="49"/>
        <v>115090481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БЪЛГАРСКИ ТРАНСПОРТЕН ХОЛДИНГ АД</v>
      </c>
      <c r="B841" s="425" t="str">
        <f t="shared" si="49"/>
        <v>115090481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БЪЛГАРСКИ ТРАНСПОРТЕН ХОЛДИНГ АД</v>
      </c>
      <c r="B842" s="425" t="str">
        <f t="shared" si="49"/>
        <v>115090481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БЪЛГАРСКИ ТРАНСПОРТЕН ХОЛДИНГ АД</v>
      </c>
      <c r="B843" s="425" t="str">
        <f t="shared" si="49"/>
        <v>115090481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БЪЛГАРСКИ ТРАНСПОРТЕН ХОЛДИНГ АД</v>
      </c>
      <c r="B844" s="425" t="str">
        <f t="shared" si="49"/>
        <v>115090481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БЪЛГАРСКИ ТРАНСПОРТЕН ХОЛДИНГ АД</v>
      </c>
      <c r="B845" s="425" t="str">
        <f t="shared" ref="B845:B910" si="52">pdeBulstat</f>
        <v>115090481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БЪЛГАРСКИ ТРАНСПОРТЕН ХОЛДИНГ АД</v>
      </c>
      <c r="B846" s="425" t="str">
        <f t="shared" si="52"/>
        <v>115090481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БЪЛГАРСКИ ТРАНСПОРТЕН ХОЛДИНГ АД</v>
      </c>
      <c r="B847" s="425" t="str">
        <f t="shared" si="52"/>
        <v>115090481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БЪЛГАРСКИ ТРАНСПОРТЕН ХОЛДИНГ АД</v>
      </c>
      <c r="B848" s="425" t="str">
        <f t="shared" si="52"/>
        <v>115090481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БЪЛГАРСКИ ТРАНСПОРТЕН ХОЛДИНГ АД</v>
      </c>
      <c r="B849" s="425" t="str">
        <f t="shared" si="52"/>
        <v>115090481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БЪЛГАРСКИ ТРАНСПОРТЕН ХОЛДИНГ АД</v>
      </c>
      <c r="B850" s="425" t="str">
        <f t="shared" si="52"/>
        <v>115090481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БЪЛГАРСКИ ТРАНСПОРТЕН ХОЛДИНГ АД</v>
      </c>
      <c r="B851" s="425" t="str">
        <f t="shared" si="52"/>
        <v>115090481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БЪЛГАРСКИ ТРАНСПОРТЕН ХОЛДИНГ АД</v>
      </c>
      <c r="B852" s="425" t="str">
        <f t="shared" si="52"/>
        <v>115090481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БЪЛГАРСКИ ТРАНСПОРТЕН ХОЛДИНГ АД</v>
      </c>
      <c r="B853" s="425" t="str">
        <f t="shared" si="52"/>
        <v>115090481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БЪЛГАРСКИ ТРАНСПОРТЕН ХОЛДИНГ АД</v>
      </c>
      <c r="B854" s="425" t="str">
        <f t="shared" si="52"/>
        <v>115090481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БЪЛГАРСКИ ТРАНСПОРТЕН ХОЛДИНГ АД</v>
      </c>
      <c r="B855" s="425" t="str">
        <f t="shared" si="52"/>
        <v>115090481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БЪЛГАРСКИ ТРАНСПОРТЕН ХОЛДИНГ АД</v>
      </c>
      <c r="B856" s="425" t="str">
        <f t="shared" si="52"/>
        <v>115090481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БЪЛГАРСКИ ТРАНСПОРТЕН ХОЛДИНГ АД</v>
      </c>
      <c r="B857" s="425" t="str">
        <f t="shared" si="52"/>
        <v>115090481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БЪЛГАРСКИ ТРАНСПОРТЕН ХОЛДИНГ АД</v>
      </c>
      <c r="B858" s="425" t="str">
        <f t="shared" si="52"/>
        <v>115090481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БЪЛГАРСКИ ТРАНСПОРТЕН ХОЛДИНГ АД</v>
      </c>
      <c r="B859" s="425" t="str">
        <f t="shared" si="52"/>
        <v>115090481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БЪЛГАРСКИ ТРАНСПОРТЕН ХОЛДИНГ АД</v>
      </c>
      <c r="B860" s="425" t="str">
        <f t="shared" si="52"/>
        <v>115090481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БЪЛГАРСКИ ТРАНСПОРТЕН ХОЛДИНГ АД</v>
      </c>
      <c r="B861" s="425" t="str">
        <f t="shared" si="52"/>
        <v>115090481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БЪЛГАРСКИ ТРАНСПОРТЕН ХОЛДИНГ АД</v>
      </c>
      <c r="B862" s="425" t="str">
        <f t="shared" si="52"/>
        <v>115090481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БЪЛГАРСКИ ТРАНСПОРТЕН ХОЛДИНГ АД</v>
      </c>
      <c r="B863" s="425" t="str">
        <f t="shared" si="52"/>
        <v>115090481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БЪЛГАРСКИ ТРАНСПОРТЕН ХОЛДИНГ АД</v>
      </c>
      <c r="B864" s="425" t="str">
        <f t="shared" si="52"/>
        <v>115090481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БЪЛГАРСКИ ТРАНСПОРТЕН ХОЛДИНГ АД</v>
      </c>
      <c r="B865" s="425" t="str">
        <f t="shared" si="52"/>
        <v>115090481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БЪЛГАРСКИ ТРАНСПОРТЕН ХОЛДИНГ АД</v>
      </c>
      <c r="B866" s="425" t="str">
        <f t="shared" si="52"/>
        <v>115090481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БЪЛГАРСКИ ТРАНСПОРТЕН ХОЛДИНГ АД</v>
      </c>
      <c r="B867" s="425" t="str">
        <f t="shared" si="52"/>
        <v>115090481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БЪЛГАРСКИ ТРАНСПОРТЕН ХОЛДИНГ АД</v>
      </c>
      <c r="B868" s="425" t="str">
        <f t="shared" si="52"/>
        <v>115090481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БЪЛГАРСКИ ТРАНСПОРТЕН ХОЛДИНГ АД</v>
      </c>
      <c r="B869" s="425" t="str">
        <f t="shared" si="52"/>
        <v>115090481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БЪЛГАРСКИ ТРАНСПОРТЕН ХОЛДИНГ АД</v>
      </c>
      <c r="B870" s="425" t="str">
        <f t="shared" si="52"/>
        <v>115090481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БЪЛГАРСКИ ТРАНСПОРТЕН ХОЛДИНГ АД</v>
      </c>
      <c r="B871" s="425" t="str">
        <f t="shared" si="52"/>
        <v>115090481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БЪЛГАРСКИ ТРАНСПОРТЕН ХОЛДИНГ АД</v>
      </c>
      <c r="B872" s="425" t="str">
        <f t="shared" si="52"/>
        <v>115090481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БЪЛГАРСКИ ТРАНСПОРТЕН ХОЛДИНГ АД</v>
      </c>
      <c r="B873" s="425" t="str">
        <f t="shared" si="52"/>
        <v>115090481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БЪЛГАРСКИ ТРАНСПОРТЕН ХОЛДИНГ АД</v>
      </c>
      <c r="B874" s="425" t="str">
        <f t="shared" si="52"/>
        <v>115090481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БЪЛГАРСКИ ТРАНСПОРТЕН ХОЛДИНГ АД</v>
      </c>
      <c r="B875" s="425" t="str">
        <f t="shared" si="52"/>
        <v>115090481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БЪЛГАРСКИ ТРАНСПОРТЕН ХОЛДИНГ АД</v>
      </c>
      <c r="B876" s="425" t="str">
        <f t="shared" si="52"/>
        <v>115090481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БЪЛГАРСКИ ТРАНСПОРТЕН ХОЛДИНГ АД</v>
      </c>
      <c r="B877" s="425" t="str">
        <f t="shared" si="52"/>
        <v>115090481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БЪЛГАРСКИ ТРАНСПОРТЕН ХОЛДИНГ АД</v>
      </c>
      <c r="B878" s="425" t="str">
        <f t="shared" si="52"/>
        <v>115090481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БЪЛГАРСКИ ТРАНСПОРТЕН ХОЛДИНГ АД</v>
      </c>
      <c r="B879" s="425" t="str">
        <f t="shared" si="52"/>
        <v>115090481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БЪЛГАРСКИ ТРАНСПОРТЕН ХОЛДИНГ АД</v>
      </c>
      <c r="B880" s="425" t="str">
        <f t="shared" si="52"/>
        <v>115090481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БЪЛГАРСКИ ТРАНСПОРТЕН ХОЛДИНГ АД</v>
      </c>
      <c r="B881" s="425" t="str">
        <f t="shared" si="52"/>
        <v>115090481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БЪЛГАРСКИ ТРАНСПОРТЕН ХОЛДИНГ АД</v>
      </c>
      <c r="B882" s="425" t="str">
        <f t="shared" si="52"/>
        <v>115090481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БЪЛГАРСКИ ТРАНСПОРТЕН ХОЛДИНГ АД</v>
      </c>
      <c r="B883" s="425" t="str">
        <f t="shared" si="52"/>
        <v>115090481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БЪЛГАРСКИ ТРАНСПОРТЕН ХОЛДИНГ АД</v>
      </c>
      <c r="B884" s="425" t="str">
        <f t="shared" si="52"/>
        <v>115090481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БЪЛГАРСКИ ТРАНСПОРТЕН ХОЛДИНГ АД</v>
      </c>
      <c r="B885" s="425" t="str">
        <f t="shared" si="52"/>
        <v>115090481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БЪЛГАРСКИ ТРАНСПОРТЕН ХОЛДИНГ АД</v>
      </c>
      <c r="B886" s="425" t="str">
        <f t="shared" si="52"/>
        <v>115090481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БЪЛГАРСКИ ТРАНСПОРТЕН ХОЛДИНГ АД</v>
      </c>
      <c r="B887" s="425" t="str">
        <f t="shared" si="52"/>
        <v>115090481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БЪЛГАРСКИ ТРАНСПОРТЕН ХОЛДИНГ АД</v>
      </c>
      <c r="B888" s="425" t="str">
        <f t="shared" si="52"/>
        <v>115090481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БЪЛГАРСКИ ТРАНСПОРТЕН ХОЛДИНГ АД</v>
      </c>
      <c r="B889" s="425" t="str">
        <f t="shared" si="52"/>
        <v>115090481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БЪЛГАРСКИ ТРАНСПОРТЕН ХОЛДИНГ АД</v>
      </c>
      <c r="B890" s="425" t="str">
        <f t="shared" si="52"/>
        <v>115090481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БЪЛГАРСКИ ТРАНСПОРТЕН ХОЛДИНГ АД</v>
      </c>
      <c r="B891" s="425" t="str">
        <f t="shared" si="52"/>
        <v>115090481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БЪЛГАРСКИ ТРАНСПОРТЕН ХОЛДИНГ АД</v>
      </c>
      <c r="B892" s="425" t="str">
        <f t="shared" si="52"/>
        <v>115090481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БЪЛГАРСКИ ТРАНСПОРТЕН ХОЛДИНГ АД</v>
      </c>
      <c r="B893" s="425" t="str">
        <f t="shared" si="52"/>
        <v>115090481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БЪЛГАРСКИ ТРАНСПОРТЕН ХОЛДИНГ АД</v>
      </c>
      <c r="B894" s="425" t="str">
        <f t="shared" si="52"/>
        <v>115090481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БЪЛГАРСКИ ТРАНСПОРТЕН ХОЛДИНГ АД</v>
      </c>
      <c r="B895" s="425" t="str">
        <f t="shared" si="52"/>
        <v>115090481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БЪЛГАРСКИ ТРАНСПОРТЕН ХОЛДИНГ АД</v>
      </c>
      <c r="B896" s="425" t="str">
        <f t="shared" si="52"/>
        <v>115090481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БЪЛГАРСКИ ТРАНСПОРТЕН ХОЛДИНГ АД</v>
      </c>
      <c r="B897" s="425" t="str">
        <f t="shared" si="52"/>
        <v>115090481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БЪЛГАРСКИ ТРАНСПОРТЕН ХОЛДИНГ АД</v>
      </c>
      <c r="B898" s="425" t="str">
        <f t="shared" si="52"/>
        <v>115090481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БЪЛГАРСКИ ТРАНСПОРТЕН ХОЛДИНГ АД</v>
      </c>
      <c r="B899" s="425" t="str">
        <f t="shared" si="52"/>
        <v>115090481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БЪЛГАРСКИ ТРАНСПОРТЕН ХОЛДИНГ АД</v>
      </c>
      <c r="B900" s="425" t="str">
        <f t="shared" si="52"/>
        <v>115090481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БЪЛГАРСКИ ТРАНСПОРТЕН ХОЛДИНГ АД</v>
      </c>
      <c r="B901" s="425" t="str">
        <f t="shared" si="52"/>
        <v>115090481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БЪЛГАРСКИ ТРАНСПОРТЕН ХОЛДИНГ АД</v>
      </c>
      <c r="B902" s="425" t="str">
        <f t="shared" si="52"/>
        <v>115090481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БЪЛГАРСКИ ТРАНСПОРТЕН ХОЛДИНГ АД</v>
      </c>
      <c r="B903" s="425" t="str">
        <f t="shared" si="52"/>
        <v>115090481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БЪЛГАРСКИ ТРАНСПОРТЕН ХОЛДИНГ АД</v>
      </c>
      <c r="B904" s="425" t="str">
        <f t="shared" si="52"/>
        <v>115090481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БЪЛГАРСКИ ТРАНСПОРТЕН ХОЛДИНГ АД</v>
      </c>
      <c r="B905" s="425" t="str">
        <f t="shared" si="52"/>
        <v>115090481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БЪЛГАРСКИ ТРАНСПОРТЕН ХОЛДИНГ АД</v>
      </c>
      <c r="B906" s="425" t="str">
        <f t="shared" si="52"/>
        <v>115090481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БЪЛГАРСКИ ТРАНСПОРТЕН ХОЛДИНГ АД</v>
      </c>
      <c r="B907" s="425" t="str">
        <f t="shared" si="52"/>
        <v>115090481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БЪЛГАРСКИ ТРАНСПОРТЕН ХОЛДИНГ АД</v>
      </c>
      <c r="B908" s="425" t="str">
        <f t="shared" si="52"/>
        <v>115090481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БЪЛГАРСКИ ТРАНСПОРТЕН ХОЛДИНГ АД</v>
      </c>
      <c r="B909" s="425" t="str">
        <f t="shared" si="52"/>
        <v>115090481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БЪЛГАРСКИ ТРАНСПОРТЕН ХОЛДИНГ АД</v>
      </c>
      <c r="B910" s="425" t="str">
        <f t="shared" si="52"/>
        <v>115090481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БЪЛГАРСКИ ТРАНСПОРТЕН ХОЛДИНГ АД</v>
      </c>
      <c r="B912" s="425" t="str">
        <f t="shared" ref="B912:B975" si="55">pdeBulstat</f>
        <v>115090481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БЪЛГАРСКИ ТРАНСПОРТЕН ХОЛДИНГ АД</v>
      </c>
      <c r="B913" s="425" t="str">
        <f t="shared" si="55"/>
        <v>115090481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БЪЛГАРСКИ ТРАНСПОРТЕН ХОЛДИНГ АД</v>
      </c>
      <c r="B914" s="425" t="str">
        <f t="shared" si="55"/>
        <v>115090481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БЪЛГАРСКИ ТРАНСПОРТЕН ХОЛДИНГ АД</v>
      </c>
      <c r="B915" s="425" t="str">
        <f t="shared" si="55"/>
        <v>115090481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БЪЛГАРСКИ ТРАНСПОРТЕН ХОЛДИНГ АД</v>
      </c>
      <c r="B916" s="425" t="str">
        <f t="shared" si="55"/>
        <v>115090481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БЪЛГАРСКИ ТРАНСПОРТЕН ХОЛДИНГ АД</v>
      </c>
      <c r="B917" s="425" t="str">
        <f t="shared" si="55"/>
        <v>115090481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БЪЛГАРСКИ ТРАНСПОРТЕН ХОЛДИНГ АД</v>
      </c>
      <c r="B918" s="425" t="str">
        <f t="shared" si="55"/>
        <v>115090481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БЪЛГАРСКИ ТРАНСПОРТЕН ХОЛДИНГ АД</v>
      </c>
      <c r="B919" s="425" t="str">
        <f t="shared" si="55"/>
        <v>115090481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БЪЛГАРСКИ ТРАНСПОРТЕН ХОЛДИНГ АД</v>
      </c>
      <c r="B920" s="425" t="str">
        <f t="shared" si="55"/>
        <v>115090481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БЪЛГАРСКИ ТРАНСПОРТЕН ХОЛДИНГ АД</v>
      </c>
      <c r="B921" s="425" t="str">
        <f t="shared" si="55"/>
        <v>115090481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БЪЛГАРСКИ ТРАНСПОРТЕН ХОЛДИНГ АД</v>
      </c>
      <c r="B922" s="425" t="str">
        <f t="shared" si="55"/>
        <v>115090481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БЪЛГАРСКИ ТРАНСПОРТЕН ХОЛДИНГ АД</v>
      </c>
      <c r="B923" s="425" t="str">
        <f t="shared" si="55"/>
        <v>115090481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БЪЛГАРСКИ ТРАНСПОРТЕН ХОЛДИНГ АД</v>
      </c>
      <c r="B924" s="425" t="str">
        <f t="shared" si="55"/>
        <v>115090481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БЪЛГАРСКИ ТРАНСПОРТЕН ХОЛДИНГ АД</v>
      </c>
      <c r="B925" s="425" t="str">
        <f t="shared" si="55"/>
        <v>115090481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БЪЛГАРСКИ ТРАНСПОРТЕН ХОЛДИНГ АД</v>
      </c>
      <c r="B926" s="425" t="str">
        <f t="shared" si="55"/>
        <v>115090481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БЪЛГАРСКИ ТРАНСПОРТЕН ХОЛДИНГ АД</v>
      </c>
      <c r="B927" s="425" t="str">
        <f t="shared" si="55"/>
        <v>115090481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БЪЛГАРСКИ ТРАНСПОРТЕН ХОЛДИНГ АД</v>
      </c>
      <c r="B928" s="425" t="str">
        <f t="shared" si="55"/>
        <v>115090481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БЪЛГАРСКИ ТРАНСПОРТЕН ХОЛДИНГ АД</v>
      </c>
      <c r="B929" s="425" t="str">
        <f t="shared" si="55"/>
        <v>115090481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БЪЛГАРСКИ ТРАНСПОРТЕН ХОЛДИНГ АД</v>
      </c>
      <c r="B930" s="425" t="str">
        <f t="shared" si="55"/>
        <v>115090481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БЪЛГАРСКИ ТРАНСПОРТЕН ХОЛДИНГ АД</v>
      </c>
      <c r="B931" s="425" t="str">
        <f t="shared" si="55"/>
        <v>115090481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БЪЛГАРСКИ ТРАНСПОРТЕН ХОЛДИНГ АД</v>
      </c>
      <c r="B932" s="425" t="str">
        <f t="shared" si="55"/>
        <v>115090481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БЪЛГАРСКИ ТРАНСПОРТЕН ХОЛДИНГ АД</v>
      </c>
      <c r="B933" s="425" t="str">
        <f t="shared" si="55"/>
        <v>115090481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БЪЛГАРСКИ ТРАНСПОРТЕН ХОЛДИНГ АД</v>
      </c>
      <c r="B934" s="425" t="str">
        <f t="shared" si="55"/>
        <v>115090481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БЪЛГАРСКИ ТРАНСПОРТЕН ХОЛДИНГ АД</v>
      </c>
      <c r="B935" s="425" t="str">
        <f t="shared" si="55"/>
        <v>115090481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БЪЛГАРСКИ ТРАНСПОРТЕН ХОЛДИНГ АД</v>
      </c>
      <c r="B936" s="425" t="str">
        <f t="shared" si="55"/>
        <v>115090481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БЪЛГАРСКИ ТРАНСПОРТЕН ХОЛДИНГ АД</v>
      </c>
      <c r="B937" s="425" t="str">
        <f t="shared" si="55"/>
        <v>115090481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БЪЛГАРСКИ ТРАНСПОРТЕН ХОЛДИНГ АД</v>
      </c>
      <c r="B938" s="425" t="str">
        <f t="shared" si="55"/>
        <v>115090481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БЪЛГАРСКИ ТРАНСПОРТЕН ХОЛДИНГ АД</v>
      </c>
      <c r="B939" s="425" t="str">
        <f t="shared" si="55"/>
        <v>115090481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БЪЛГАРСКИ ТРАНСПОРТЕН ХОЛДИНГ АД</v>
      </c>
      <c r="B940" s="425" t="str">
        <f t="shared" si="55"/>
        <v>115090481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БЪЛГАРСКИ ТРАНСПОРТЕН ХОЛДИНГ АД</v>
      </c>
      <c r="B941" s="425" t="str">
        <f t="shared" si="55"/>
        <v>115090481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БЪЛГАРСКИ ТРАНСПОРТЕН ХОЛДИНГ АД</v>
      </c>
      <c r="B942" s="425" t="str">
        <f t="shared" si="55"/>
        <v>115090481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БЪЛГАРСКИ ТРАНСПОРТЕН ХОЛДИНГ АД</v>
      </c>
      <c r="B943" s="425" t="str">
        <f t="shared" si="55"/>
        <v>115090481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БЪЛГАРСКИ ТРАНСПОРТЕН ХОЛДИНГ АД</v>
      </c>
      <c r="B944" s="425" t="str">
        <f t="shared" si="55"/>
        <v>115090481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БЪЛГАРСКИ ТРАНСПОРТЕН ХОЛДИНГ АД</v>
      </c>
      <c r="B945" s="425" t="str">
        <f t="shared" si="55"/>
        <v>115090481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БЪЛГАРСКИ ТРАНСПОРТЕН ХОЛДИНГ АД</v>
      </c>
      <c r="B946" s="425" t="str">
        <f t="shared" si="55"/>
        <v>115090481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БЪЛГАРСКИ ТРАНСПОРТЕН ХОЛДИНГ АД</v>
      </c>
      <c r="B947" s="425" t="str">
        <f t="shared" si="55"/>
        <v>115090481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БЪЛГАРСКИ ТРАНСПОРТЕН ХОЛДИНГ АД</v>
      </c>
      <c r="B948" s="425" t="str">
        <f t="shared" si="55"/>
        <v>115090481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БЪЛГАРСКИ ТРАНСПОРТЕН ХОЛДИНГ АД</v>
      </c>
      <c r="B949" s="425" t="str">
        <f t="shared" si="55"/>
        <v>115090481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БЪЛГАРСКИ ТРАНСПОРТЕН ХОЛДИНГ АД</v>
      </c>
      <c r="B950" s="425" t="str">
        <f t="shared" si="55"/>
        <v>115090481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БЪЛГАРСКИ ТРАНСПОРТЕН ХОЛДИНГ АД</v>
      </c>
      <c r="B951" s="425" t="str">
        <f t="shared" si="55"/>
        <v>115090481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БЪЛГАРСКИ ТРАНСПОРТЕН ХОЛДИНГ АД</v>
      </c>
      <c r="B952" s="425" t="str">
        <f t="shared" si="55"/>
        <v>115090481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БЪЛГАРСКИ ТРАНСПОРТЕН ХОЛДИНГ АД</v>
      </c>
      <c r="B953" s="425" t="str">
        <f t="shared" si="55"/>
        <v>115090481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БЪЛГАРСКИ ТРАНСПОРТЕН ХОЛДИНГ АД</v>
      </c>
      <c r="B954" s="425" t="str">
        <f t="shared" si="55"/>
        <v>115090481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БЪЛГАРСКИ ТРАНСПОРТЕН ХОЛДИНГ АД</v>
      </c>
      <c r="B955" s="425" t="str">
        <f t="shared" si="55"/>
        <v>115090481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БЪЛГАРСКИ ТРАНСПОРТЕН ХОЛДИНГ АД</v>
      </c>
      <c r="B956" s="425" t="str">
        <f t="shared" si="55"/>
        <v>115090481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БЪЛГАРСКИ ТРАНСПОРТЕН ХОЛДИНГ АД</v>
      </c>
      <c r="B957" s="425" t="str">
        <f t="shared" si="55"/>
        <v>115090481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БЪЛГАРСКИ ТРАНСПОРТЕН ХОЛДИНГ АД</v>
      </c>
      <c r="B958" s="425" t="str">
        <f t="shared" si="55"/>
        <v>115090481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БЪЛГАРСКИ ТРАНСПОРТЕН ХОЛДИНГ АД</v>
      </c>
      <c r="B959" s="425" t="str">
        <f t="shared" si="55"/>
        <v>115090481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БЪЛГАРСКИ ТРАНСПОРТЕН ХОЛДИНГ АД</v>
      </c>
      <c r="B960" s="425" t="str">
        <f t="shared" si="55"/>
        <v>115090481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БЪЛГАРСКИ ТРАНСПОРТЕН ХОЛДИНГ АД</v>
      </c>
      <c r="B961" s="425" t="str">
        <f t="shared" si="55"/>
        <v>115090481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БЪЛГАРСКИ ТРАНСПОРТЕН ХОЛДИНГ АД</v>
      </c>
      <c r="B962" s="425" t="str">
        <f t="shared" si="55"/>
        <v>115090481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БЪЛГАРСКИ ТРАНСПОРТЕН ХОЛДИНГ АД</v>
      </c>
      <c r="B963" s="425" t="str">
        <f t="shared" si="55"/>
        <v>115090481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БЪЛГАРСКИ ТРАНСПОРТЕН ХОЛДИНГ АД</v>
      </c>
      <c r="B964" s="425" t="str">
        <f t="shared" si="55"/>
        <v>115090481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БЪЛГАРСКИ ТРАНСПОРТЕН ХОЛДИНГ АД</v>
      </c>
      <c r="B965" s="425" t="str">
        <f t="shared" si="55"/>
        <v>115090481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БЪЛГАРСКИ ТРАНСПОРТЕН ХОЛДИНГ АД</v>
      </c>
      <c r="B966" s="425" t="str">
        <f t="shared" si="55"/>
        <v>115090481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БЪЛГАРСКИ ТРАНСПОРТЕН ХОЛДИНГ АД</v>
      </c>
      <c r="B967" s="425" t="str">
        <f t="shared" si="55"/>
        <v>115090481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БЪЛГАРСКИ ТРАНСПОРТЕН ХОЛДИНГ АД</v>
      </c>
      <c r="B968" s="425" t="str">
        <f t="shared" si="55"/>
        <v>115090481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БЪЛГАРСКИ ТРАНСПОРТЕН ХОЛДИНГ АД</v>
      </c>
      <c r="B969" s="425" t="str">
        <f t="shared" si="55"/>
        <v>115090481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БЪЛГАРСКИ ТРАНСПОРТЕН ХОЛДИНГ АД</v>
      </c>
      <c r="B970" s="425" t="str">
        <f t="shared" si="55"/>
        <v>115090481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БЪЛГАРСКИ ТРАНСПОРТЕН ХОЛДИНГ АД</v>
      </c>
      <c r="B971" s="425" t="str">
        <f t="shared" si="55"/>
        <v>115090481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БЪЛГАРСКИ ТРАНСПОРТЕН ХОЛДИНГ АД</v>
      </c>
      <c r="B972" s="425" t="str">
        <f t="shared" si="55"/>
        <v>115090481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БЪЛГАРСКИ ТРАНСПОРТЕН ХОЛДИНГ АД</v>
      </c>
      <c r="B973" s="425" t="str">
        <f t="shared" si="55"/>
        <v>115090481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БЪЛГАРСКИ ТРАНСПОРТЕН ХОЛДИНГ АД</v>
      </c>
      <c r="B974" s="425" t="str">
        <f t="shared" si="55"/>
        <v>115090481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БЪЛГАРСКИ ТРАНСПОРТЕН ХОЛДИНГ АД</v>
      </c>
      <c r="B975" s="425" t="str">
        <f t="shared" si="55"/>
        <v>115090481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БЪЛГАРСКИ ТРАНСПОРТЕН ХОЛДИНГ АД</v>
      </c>
      <c r="B976" s="425" t="str">
        <f t="shared" ref="B976:B1039" si="58">pdeBulstat</f>
        <v>115090481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БЪЛГАРСКИ ТРАНСПОРТЕН ХОЛДИНГ АД</v>
      </c>
      <c r="B977" s="425" t="str">
        <f t="shared" si="58"/>
        <v>115090481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БЪЛГАРСКИ ТРАНСПОРТЕН ХОЛДИНГ АД</v>
      </c>
      <c r="B978" s="425" t="str">
        <f t="shared" si="58"/>
        <v>115090481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БЪЛГАРСКИ ТРАНСПОРТЕН ХОЛДИНГ АД</v>
      </c>
      <c r="B979" s="425" t="str">
        <f t="shared" si="58"/>
        <v>115090481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БЪЛГАРСКИ ТРАНСПОРТЕН ХОЛДИНГ АД</v>
      </c>
      <c r="B980" s="425" t="str">
        <f t="shared" si="58"/>
        <v>115090481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БЪЛГАРСКИ ТРАНСПОРТЕН ХОЛДИНГ АД</v>
      </c>
      <c r="B981" s="425" t="str">
        <f t="shared" si="58"/>
        <v>115090481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БЪЛГАРСКИ ТРАНСПОРТЕН ХОЛДИНГ АД</v>
      </c>
      <c r="B982" s="425" t="str">
        <f t="shared" si="58"/>
        <v>115090481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БЪЛГАРСКИ ТРАНСПОРТЕН ХОЛДИНГ АД</v>
      </c>
      <c r="B983" s="425" t="str">
        <f t="shared" si="58"/>
        <v>115090481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БЪЛГАРСКИ ТРАНСПОРТЕН ХОЛДИНГ АД</v>
      </c>
      <c r="B984" s="425" t="str">
        <f t="shared" si="58"/>
        <v>115090481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БЪЛГАРСКИ ТРАНСПОРТЕН ХОЛДИНГ АД</v>
      </c>
      <c r="B985" s="425" t="str">
        <f t="shared" si="58"/>
        <v>115090481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БЪЛГАРСКИ ТРАНСПОРТЕН ХОЛДИНГ АД</v>
      </c>
      <c r="B986" s="425" t="str">
        <f t="shared" si="58"/>
        <v>115090481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БЪЛГАРСКИ ТРАНСПОРТЕН ХОЛДИНГ АД</v>
      </c>
      <c r="B987" s="425" t="str">
        <f t="shared" si="58"/>
        <v>115090481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БЪЛГАРСКИ ТРАНСПОРТЕН ХОЛДИНГ АД</v>
      </c>
      <c r="B988" s="425" t="str">
        <f t="shared" si="58"/>
        <v>115090481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БЪЛГАРСКИ ТРАНСПОРТЕН ХОЛДИНГ АД</v>
      </c>
      <c r="B989" s="425" t="str">
        <f t="shared" si="58"/>
        <v>115090481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БЪЛГАРСКИ ТРАНСПОРТЕН ХОЛДИНГ АД</v>
      </c>
      <c r="B990" s="425" t="str">
        <f t="shared" si="58"/>
        <v>115090481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БЪЛГАРСКИ ТРАНСПОРТЕН ХОЛДИНГ АД</v>
      </c>
      <c r="B991" s="425" t="str">
        <f t="shared" si="58"/>
        <v>115090481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БЪЛГАРСКИ ТРАНСПОРТЕН ХОЛДИНГ АД</v>
      </c>
      <c r="B992" s="425" t="str">
        <f t="shared" si="58"/>
        <v>115090481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БЪЛГАРСКИ ТРАНСПОРТЕН ХОЛДИНГ АД</v>
      </c>
      <c r="B993" s="425" t="str">
        <f t="shared" si="58"/>
        <v>115090481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БЪЛГАРСКИ ТРАНСПОРТЕН ХОЛДИНГ АД</v>
      </c>
      <c r="B994" s="425" t="str">
        <f t="shared" si="58"/>
        <v>115090481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БЪЛГАРСКИ ТРАНСПОРТЕН ХОЛДИНГ АД</v>
      </c>
      <c r="B995" s="425" t="str">
        <f t="shared" si="58"/>
        <v>115090481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БЪЛГАРСКИ ТРАНСПОРТЕН ХОЛДИНГ АД</v>
      </c>
      <c r="B996" s="425" t="str">
        <f t="shared" si="58"/>
        <v>115090481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БЪЛГАРСКИ ТРАНСПОРТЕН ХОЛДИНГ АД</v>
      </c>
      <c r="B997" s="425" t="str">
        <f t="shared" si="58"/>
        <v>115090481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БЪЛГАРСКИ ТРАНСПОРТЕН ХОЛДИНГ АД</v>
      </c>
      <c r="B998" s="425" t="str">
        <f t="shared" si="58"/>
        <v>115090481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БЪЛГАРСКИ ТРАНСПОРТЕН ХОЛДИНГ АД</v>
      </c>
      <c r="B999" s="425" t="str">
        <f t="shared" si="58"/>
        <v>115090481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БЪЛГАРСКИ ТРАНСПОРТЕН ХОЛДИНГ АД</v>
      </c>
      <c r="B1000" s="425" t="str">
        <f t="shared" si="58"/>
        <v>115090481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БЪЛГАРСКИ ТРАНСПОРТЕН ХОЛДИНГ АД</v>
      </c>
      <c r="B1001" s="425" t="str">
        <f t="shared" si="58"/>
        <v>115090481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БЪЛГАРСКИ ТРАНСПОРТЕН ХОЛДИНГ АД</v>
      </c>
      <c r="B1002" s="425" t="str">
        <f t="shared" si="58"/>
        <v>115090481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БЪЛГАРСКИ ТРАНСПОРТЕН ХОЛДИНГ АД</v>
      </c>
      <c r="B1003" s="425" t="str">
        <f t="shared" si="58"/>
        <v>115090481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БЪЛГАРСКИ ТРАНСПОРТЕН ХОЛДИНГ АД</v>
      </c>
      <c r="B1004" s="425" t="str">
        <f t="shared" si="58"/>
        <v>115090481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БЪЛГАРСКИ ТРАНСПОРТЕН ХОЛДИНГ АД</v>
      </c>
      <c r="B1005" s="425" t="str">
        <f t="shared" si="58"/>
        <v>115090481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БЪЛГАРСКИ ТРАНСПОРТЕН ХОЛДИНГ АД</v>
      </c>
      <c r="B1006" s="425" t="str">
        <f t="shared" si="58"/>
        <v>115090481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БЪЛГАРСКИ ТРАНСПОРТЕН ХОЛДИНГ АД</v>
      </c>
      <c r="B1007" s="425" t="str">
        <f t="shared" si="58"/>
        <v>115090481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БЪЛГАРСКИ ТРАНСПОРТЕН ХОЛДИНГ АД</v>
      </c>
      <c r="B1008" s="425" t="str">
        <f t="shared" si="58"/>
        <v>115090481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БЪЛГАРСКИ ТРАНСПОРТЕН ХОЛДИНГ АД</v>
      </c>
      <c r="B1009" s="425" t="str">
        <f t="shared" si="58"/>
        <v>115090481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БЪЛГАРСКИ ТРАНСПОРТЕН ХОЛДИНГ АД</v>
      </c>
      <c r="B1010" s="425" t="str">
        <f t="shared" si="58"/>
        <v>115090481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БЪЛГАРСКИ ТРАНСПОРТЕН ХОЛДИНГ АД</v>
      </c>
      <c r="B1011" s="425" t="str">
        <f t="shared" si="58"/>
        <v>115090481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БЪЛГАРСКИ ТРАНСПОРТЕН ХОЛДИНГ АД</v>
      </c>
      <c r="B1012" s="425" t="str">
        <f t="shared" si="58"/>
        <v>115090481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БЪЛГАРСКИ ТРАНСПОРТЕН ХОЛДИНГ АД</v>
      </c>
      <c r="B1013" s="425" t="str">
        <f t="shared" si="58"/>
        <v>115090481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БЪЛГАРСКИ ТРАНСПОРТЕН ХОЛДИНГ АД</v>
      </c>
      <c r="B1014" s="425" t="str">
        <f t="shared" si="58"/>
        <v>115090481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БЪЛГАРСКИ ТРАНСПОРТЕН ХОЛДИНГ АД</v>
      </c>
      <c r="B1015" s="425" t="str">
        <f t="shared" si="58"/>
        <v>115090481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БЪЛГАРСКИ ТРАНСПОРТЕН ХОЛДИНГ АД</v>
      </c>
      <c r="B1016" s="425" t="str">
        <f t="shared" si="58"/>
        <v>115090481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БЪЛГАРСКИ ТРАНСПОРТЕН ХОЛДИНГ АД</v>
      </c>
      <c r="B1017" s="425" t="str">
        <f t="shared" si="58"/>
        <v>115090481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БЪЛГАРСКИ ТРАНСПОРТЕН ХОЛДИНГ АД</v>
      </c>
      <c r="B1018" s="425" t="str">
        <f t="shared" si="58"/>
        <v>115090481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БЪЛГАРСКИ ТРАНСПОРТЕН ХОЛДИНГ АД</v>
      </c>
      <c r="B1019" s="425" t="str">
        <f t="shared" si="58"/>
        <v>115090481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БЪЛГАРСКИ ТРАНСПОРТЕН ХОЛДИНГ АД</v>
      </c>
      <c r="B1020" s="425" t="str">
        <f t="shared" si="58"/>
        <v>115090481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БЪЛГАРСКИ ТРАНСПОРТЕН ХОЛДИНГ АД</v>
      </c>
      <c r="B1021" s="425" t="str">
        <f t="shared" si="58"/>
        <v>115090481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БЪЛГАРСКИ ТРАНСПОРТЕН ХОЛДИНГ АД</v>
      </c>
      <c r="B1022" s="425" t="str">
        <f t="shared" si="58"/>
        <v>115090481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БЪЛГАРСКИ ТРАНСПОРТЕН ХОЛДИНГ АД</v>
      </c>
      <c r="B1023" s="425" t="str">
        <f t="shared" si="58"/>
        <v>115090481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БЪЛГАРСКИ ТРАНСПОРТЕН ХОЛДИНГ АД</v>
      </c>
      <c r="B1024" s="425" t="str">
        <f t="shared" si="58"/>
        <v>115090481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БЪЛГАРСКИ ТРАНСПОРТЕН ХОЛДИНГ АД</v>
      </c>
      <c r="B1025" s="425" t="str">
        <f t="shared" si="58"/>
        <v>115090481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БЪЛГАРСКИ ТРАНСПОРТЕН ХОЛДИНГ АД</v>
      </c>
      <c r="B1026" s="425" t="str">
        <f t="shared" si="58"/>
        <v>115090481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БЪЛГАРСКИ ТРАНСПОРТЕН ХОЛДИНГ АД</v>
      </c>
      <c r="B1027" s="425" t="str">
        <f t="shared" si="58"/>
        <v>115090481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БЪЛГАРСКИ ТРАНСПОРТЕН ХОЛДИНГ АД</v>
      </c>
      <c r="B1028" s="425" t="str">
        <f t="shared" si="58"/>
        <v>115090481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БЪЛГАРСКИ ТРАНСПОРТЕН ХОЛДИНГ АД</v>
      </c>
      <c r="B1029" s="425" t="str">
        <f t="shared" si="58"/>
        <v>115090481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БЪЛГАРСКИ ТРАНСПОРТЕН ХОЛДИНГ АД</v>
      </c>
      <c r="B1030" s="425" t="str">
        <f t="shared" si="58"/>
        <v>115090481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БЪЛГАРСКИ ТРАНСПОРТЕН ХОЛДИНГ АД</v>
      </c>
      <c r="B1031" s="425" t="str">
        <f t="shared" si="58"/>
        <v>115090481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БЪЛГАРСКИ ТРАНСПОРТЕН ХОЛДИНГ АД</v>
      </c>
      <c r="B1032" s="425" t="str">
        <f t="shared" si="58"/>
        <v>115090481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БЪЛГАРСКИ ТРАНСПОРТЕН ХОЛДИНГ АД</v>
      </c>
      <c r="B1033" s="425" t="str">
        <f t="shared" si="58"/>
        <v>115090481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БЪЛГАРСКИ ТРАНСПОРТЕН ХОЛДИНГ АД</v>
      </c>
      <c r="B1034" s="425" t="str">
        <f t="shared" si="58"/>
        <v>115090481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БЪЛГАРСКИ ТРАНСПОРТЕН ХОЛДИНГ АД</v>
      </c>
      <c r="B1035" s="425" t="str">
        <f t="shared" si="58"/>
        <v>115090481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БЪЛГАРСКИ ТРАНСПОРТЕН ХОЛДИНГ АД</v>
      </c>
      <c r="B1036" s="425" t="str">
        <f t="shared" si="58"/>
        <v>115090481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БЪЛГАРСКИ ТРАНСПОРТЕН ХОЛДИНГ АД</v>
      </c>
      <c r="B1037" s="425" t="str">
        <f t="shared" si="58"/>
        <v>115090481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БЪЛГАРСКИ ТРАНСПОРТЕН ХОЛДИНГ АД</v>
      </c>
      <c r="B1038" s="425" t="str">
        <f t="shared" si="58"/>
        <v>115090481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БЪЛГАРСКИ ТРАНСПОРТЕН ХОЛДИНГ АД</v>
      </c>
      <c r="B1039" s="425" t="str">
        <f t="shared" si="58"/>
        <v>115090481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БЪЛГАРСКИ ТРАНСПОРТЕН ХОЛДИНГ АД</v>
      </c>
      <c r="B1040" s="425" t="str">
        <f t="shared" ref="B1040:B1103" si="61">pdeBulstat</f>
        <v>115090481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БЪЛГАРСКИ ТРАНСПОРТЕН ХОЛДИНГ АД</v>
      </c>
      <c r="B1041" s="425" t="str">
        <f t="shared" si="61"/>
        <v>115090481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БЪЛГАРСКИ ТРАНСПОРТЕН ХОЛДИНГ АД</v>
      </c>
      <c r="B1042" s="425" t="str">
        <f t="shared" si="61"/>
        <v>115090481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БЪЛГАРСКИ ТРАНСПОРТЕН ХОЛДИНГ АД</v>
      </c>
      <c r="B1043" s="425" t="str">
        <f t="shared" si="61"/>
        <v>115090481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БЪЛГАРСКИ ТРАНСПОРТЕН ХОЛДИНГ АД</v>
      </c>
      <c r="B1044" s="425" t="str">
        <f t="shared" si="61"/>
        <v>115090481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БЪЛГАРСКИ ТРАНСПОРТЕН ХОЛДИНГ АД</v>
      </c>
      <c r="B1045" s="425" t="str">
        <f t="shared" si="61"/>
        <v>115090481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БЪЛГАРСКИ ТРАНСПОРТЕН ХОЛДИНГ АД</v>
      </c>
      <c r="B1046" s="425" t="str">
        <f t="shared" si="61"/>
        <v>115090481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БЪЛГАРСКИ ТРАНСПОРТЕН ХОЛДИНГ АД</v>
      </c>
      <c r="B1047" s="425" t="str">
        <f t="shared" si="61"/>
        <v>115090481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БЪЛГАРСКИ ТРАНСПОРТЕН ХОЛДИНГ АД</v>
      </c>
      <c r="B1048" s="425" t="str">
        <f t="shared" si="61"/>
        <v>115090481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БЪЛГАРСКИ ТРАНСПОРТЕН ХОЛДИНГ АД</v>
      </c>
      <c r="B1049" s="425" t="str">
        <f t="shared" si="61"/>
        <v>115090481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БЪЛГАРСКИ ТРАНСПОРТЕН ХОЛДИНГ АД</v>
      </c>
      <c r="B1050" s="425" t="str">
        <f t="shared" si="61"/>
        <v>115090481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БЪЛГАРСКИ ТРАНСПОРТЕН ХОЛДИНГ АД</v>
      </c>
      <c r="B1051" s="425" t="str">
        <f t="shared" si="61"/>
        <v>115090481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БЪЛГАРСКИ ТРАНСПОРТЕН ХОЛДИНГ АД</v>
      </c>
      <c r="B1052" s="425" t="str">
        <f t="shared" si="61"/>
        <v>115090481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БЪЛГАРСКИ ТРАНСПОРТЕН ХОЛДИНГ АД</v>
      </c>
      <c r="B1053" s="425" t="str">
        <f t="shared" si="61"/>
        <v>115090481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БЪЛГАРСКИ ТРАНСПОРТЕН ХОЛДИНГ АД</v>
      </c>
      <c r="B1054" s="425" t="str">
        <f t="shared" si="61"/>
        <v>115090481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БЪЛГАРСКИ ТРАНСПОРТЕН ХОЛДИНГ АД</v>
      </c>
      <c r="B1055" s="425" t="str">
        <f t="shared" si="61"/>
        <v>115090481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БЪЛГАРСКИ ТРАНСПОРТЕН ХОЛДИНГ АД</v>
      </c>
      <c r="B1056" s="425" t="str">
        <f t="shared" si="61"/>
        <v>115090481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БЪЛГАРСКИ ТРАНСПОРТЕН ХОЛДИНГ АД</v>
      </c>
      <c r="B1057" s="425" t="str">
        <f t="shared" si="61"/>
        <v>115090481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БЪЛГАРСКИ ТРАНСПОРТЕН ХОЛДИНГ АД</v>
      </c>
      <c r="B1058" s="425" t="str">
        <f t="shared" si="61"/>
        <v>115090481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БЪЛГАРСКИ ТРАНСПОРТЕН ХОЛДИНГ АД</v>
      </c>
      <c r="B1059" s="425" t="str">
        <f t="shared" si="61"/>
        <v>115090481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БЪЛГАРСКИ ТРАНСПОРТЕН ХОЛДИНГ АД</v>
      </c>
      <c r="B1060" s="425" t="str">
        <f t="shared" si="61"/>
        <v>115090481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БЪЛГАРСКИ ТРАНСПОРТЕН ХОЛДИНГ АД</v>
      </c>
      <c r="B1061" s="425" t="str">
        <f t="shared" si="61"/>
        <v>115090481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БЪЛГАРСКИ ТРАНСПОРТЕН ХОЛДИНГ АД</v>
      </c>
      <c r="B1062" s="425" t="str">
        <f t="shared" si="61"/>
        <v>115090481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БЪЛГАРСКИ ТРАНСПОРТЕН ХОЛДИНГ АД</v>
      </c>
      <c r="B1063" s="425" t="str">
        <f t="shared" si="61"/>
        <v>115090481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БЪЛГАРСКИ ТРАНСПОРТЕН ХОЛДИНГ АД</v>
      </c>
      <c r="B1064" s="425" t="str">
        <f t="shared" si="61"/>
        <v>115090481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БЪЛГАРСКИ ТРАНСПОРТЕН ХОЛДИНГ АД</v>
      </c>
      <c r="B1065" s="425" t="str">
        <f t="shared" si="61"/>
        <v>115090481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БЪЛГАРСКИ ТРАНСПОРТЕН ХОЛДИНГ АД</v>
      </c>
      <c r="B1066" s="425" t="str">
        <f t="shared" si="61"/>
        <v>115090481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БЪЛГАРСКИ ТРАНСПОРТЕН ХОЛДИНГ АД</v>
      </c>
      <c r="B1067" s="425" t="str">
        <f t="shared" si="61"/>
        <v>115090481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БЪЛГАРСКИ ТРАНСПОРТЕН ХОЛДИНГ АД</v>
      </c>
      <c r="B1068" s="425" t="str">
        <f t="shared" si="61"/>
        <v>115090481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БЪЛГАРСКИ ТРАНСПОРТЕН ХОЛДИНГ АД</v>
      </c>
      <c r="B1069" s="425" t="str">
        <f t="shared" si="61"/>
        <v>115090481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БЪЛГАРСКИ ТРАНСПОРТЕН ХОЛДИНГ АД</v>
      </c>
      <c r="B1070" s="425" t="str">
        <f t="shared" si="61"/>
        <v>115090481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БЪЛГАРСКИ ТРАНСПОРТЕН ХОЛДИНГ АД</v>
      </c>
      <c r="B1071" s="425" t="str">
        <f t="shared" si="61"/>
        <v>115090481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БЪЛГАРСКИ ТРАНСПОРТЕН ХОЛДИНГ АД</v>
      </c>
      <c r="B1072" s="425" t="str">
        <f t="shared" si="61"/>
        <v>115090481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БЪЛГАРСКИ ТРАНСПОРТЕН ХОЛДИНГ АД</v>
      </c>
      <c r="B1073" s="425" t="str">
        <f t="shared" si="61"/>
        <v>115090481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БЪЛГАРСКИ ТРАНСПОРТЕН ХОЛДИНГ АД</v>
      </c>
      <c r="B1074" s="425" t="str">
        <f t="shared" si="61"/>
        <v>115090481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БЪЛГАРСКИ ТРАНСПОРТЕН ХОЛДИНГ АД</v>
      </c>
      <c r="B1075" s="425" t="str">
        <f t="shared" si="61"/>
        <v>115090481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БЪЛГАРСКИ ТРАНСПОРТЕН ХОЛДИНГ АД</v>
      </c>
      <c r="B1076" s="425" t="str">
        <f t="shared" si="61"/>
        <v>115090481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БЪЛГАРСКИ ТРАНСПОРТЕН ХОЛДИНГ АД</v>
      </c>
      <c r="B1077" s="425" t="str">
        <f t="shared" si="61"/>
        <v>115090481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БЪЛГАРСКИ ТРАНСПОРТЕН ХОЛДИНГ АД</v>
      </c>
      <c r="B1078" s="425" t="str">
        <f t="shared" si="61"/>
        <v>115090481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БЪЛГАРСКИ ТРАНСПОРТЕН ХОЛДИНГ АД</v>
      </c>
      <c r="B1079" s="425" t="str">
        <f t="shared" si="61"/>
        <v>115090481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БЪЛГАРСКИ ТРАНСПОРТЕН ХОЛДИНГ АД</v>
      </c>
      <c r="B1080" s="425" t="str">
        <f t="shared" si="61"/>
        <v>115090481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БЪЛГАРСКИ ТРАНСПОРТЕН ХОЛДИНГ АД</v>
      </c>
      <c r="B1081" s="425" t="str">
        <f t="shared" si="61"/>
        <v>115090481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БЪЛГАРСКИ ТРАНСПОРТЕН ХОЛДИНГ АД</v>
      </c>
      <c r="B1082" s="425" t="str">
        <f t="shared" si="61"/>
        <v>115090481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БЪЛГАРСКИ ТРАНСПОРТЕН ХОЛДИНГ АД</v>
      </c>
      <c r="B1083" s="425" t="str">
        <f t="shared" si="61"/>
        <v>115090481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БЪЛГАРСКИ ТРАНСПОРТЕН ХОЛДИНГ АД</v>
      </c>
      <c r="B1084" s="425" t="str">
        <f t="shared" si="61"/>
        <v>115090481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БЪЛГАРСКИ ТРАНСПОРТЕН ХОЛДИНГ АД</v>
      </c>
      <c r="B1085" s="425" t="str">
        <f t="shared" si="61"/>
        <v>115090481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БЪЛГАРСКИ ТРАНСПОРТЕН ХОЛДИНГ АД</v>
      </c>
      <c r="B1086" s="425" t="str">
        <f t="shared" si="61"/>
        <v>115090481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БЪЛГАРСКИ ТРАНСПОРТЕН ХОЛДИНГ АД</v>
      </c>
      <c r="B1087" s="425" t="str">
        <f t="shared" si="61"/>
        <v>115090481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БЪЛГАРСКИ ТРАНСПОРТЕН ХОЛДИНГ АД</v>
      </c>
      <c r="B1088" s="425" t="str">
        <f t="shared" si="61"/>
        <v>115090481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БЪЛГАРСКИ ТРАНСПОРТЕН ХОЛДИНГ АД</v>
      </c>
      <c r="B1089" s="425" t="str">
        <f t="shared" si="61"/>
        <v>115090481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БЪЛГАРСКИ ТРАНСПОРТЕН ХОЛДИНГ АД</v>
      </c>
      <c r="B1090" s="425" t="str">
        <f t="shared" si="61"/>
        <v>115090481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БЪЛГАРСКИ ТРАНСПОРТЕН ХОЛДИНГ АД</v>
      </c>
      <c r="B1091" s="425" t="str">
        <f t="shared" si="61"/>
        <v>115090481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БЪЛГАРСКИ ТРАНСПОРТЕН ХОЛДИНГ АД</v>
      </c>
      <c r="B1092" s="425" t="str">
        <f t="shared" si="61"/>
        <v>115090481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БЪЛГАРСКИ ТРАНСПОРТЕН ХОЛДИНГ АД</v>
      </c>
      <c r="B1093" s="425" t="str">
        <f t="shared" si="61"/>
        <v>115090481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БЪЛГАРСКИ ТРАНСПОРТЕН ХОЛДИНГ АД</v>
      </c>
      <c r="B1094" s="425" t="str">
        <f t="shared" si="61"/>
        <v>115090481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БЪЛГАРСКИ ТРАНСПОРТЕН ХОЛДИНГ АД</v>
      </c>
      <c r="B1095" s="425" t="str">
        <f t="shared" si="61"/>
        <v>115090481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БЪЛГАРСКИ ТРАНСПОРТЕН ХОЛДИНГ АД</v>
      </c>
      <c r="B1096" s="425" t="str">
        <f t="shared" si="61"/>
        <v>115090481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БЪЛГАРСКИ ТРАНСПОРТЕН ХОЛДИНГ АД</v>
      </c>
      <c r="B1097" s="425" t="str">
        <f t="shared" si="61"/>
        <v>115090481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БЪЛГАРСКИ ТРАНСПОРТЕН ХОЛДИНГ АД</v>
      </c>
      <c r="B1098" s="425" t="str">
        <f t="shared" si="61"/>
        <v>115090481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БЪЛГАРСКИ ТРАНСПОРТЕН ХОЛДИНГ АД</v>
      </c>
      <c r="B1099" s="425" t="str">
        <f t="shared" si="61"/>
        <v>115090481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БЪЛГАРСКИ ТРАНСПОРТЕН ХОЛДИНГ АД</v>
      </c>
      <c r="B1100" s="425" t="str">
        <f t="shared" si="61"/>
        <v>115090481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БЪЛГАРСКИ ТРАНСПОРТЕН ХОЛДИНГ АД</v>
      </c>
      <c r="B1101" s="425" t="str">
        <f t="shared" si="61"/>
        <v>115090481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БЪЛГАРСКИ ТРАНСПОРТЕН ХОЛДИНГ АД</v>
      </c>
      <c r="B1102" s="425" t="str">
        <f t="shared" si="61"/>
        <v>115090481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БЪЛГАРСКИ ТРАНСПОРТЕН ХОЛДИНГ АД</v>
      </c>
      <c r="B1103" s="425" t="str">
        <f t="shared" si="61"/>
        <v>115090481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БЪЛГАРСКИ ТРАНСПОРТЕН ХОЛДИНГ АД</v>
      </c>
      <c r="B1104" s="425" t="str">
        <f t="shared" ref="B1104:B1167" si="64">pdeBulstat</f>
        <v>115090481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БЪЛГАРСКИ ТРАНСПОРТЕН ХОЛДИНГ АД</v>
      </c>
      <c r="B1105" s="425" t="str">
        <f t="shared" si="64"/>
        <v>115090481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БЪЛГАРСКИ ТРАНСПОРТЕН ХОЛДИНГ АД</v>
      </c>
      <c r="B1106" s="425" t="str">
        <f t="shared" si="64"/>
        <v>115090481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БЪЛГАРСКИ ТРАНСПОРТЕН ХОЛДИНГ АД</v>
      </c>
      <c r="B1107" s="425" t="str">
        <f t="shared" si="64"/>
        <v>115090481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БЪЛГАРСКИ ТРАНСПОРТЕН ХОЛДИНГ АД</v>
      </c>
      <c r="B1108" s="425" t="str">
        <f t="shared" si="64"/>
        <v>115090481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БЪЛГАРСКИ ТРАНСПОРТЕН ХОЛДИНГ АД</v>
      </c>
      <c r="B1109" s="425" t="str">
        <f t="shared" si="64"/>
        <v>115090481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БЪЛГАРСКИ ТРАНСПОРТЕН ХОЛДИНГ АД</v>
      </c>
      <c r="B1110" s="425" t="str">
        <f t="shared" si="64"/>
        <v>115090481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БЪЛГАРСКИ ТРАНСПОРТЕН ХОЛДИНГ АД</v>
      </c>
      <c r="B1111" s="425" t="str">
        <f t="shared" si="64"/>
        <v>115090481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БЪЛГАРСКИ ТРАНСПОРТЕН ХОЛДИНГ АД</v>
      </c>
      <c r="B1112" s="425" t="str">
        <f t="shared" si="64"/>
        <v>115090481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БЪЛГАРСКИ ТРАНСПОРТЕН ХОЛДИНГ АД</v>
      </c>
      <c r="B1113" s="425" t="str">
        <f t="shared" si="64"/>
        <v>115090481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БЪЛГАРСКИ ТРАНСПОРТЕН ХОЛДИНГ АД</v>
      </c>
      <c r="B1114" s="425" t="str">
        <f t="shared" si="64"/>
        <v>115090481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БЪЛГАРСКИ ТРАНСПОРТЕН ХОЛДИНГ АД</v>
      </c>
      <c r="B1115" s="425" t="str">
        <f t="shared" si="64"/>
        <v>115090481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БЪЛГАРСКИ ТРАНСПОРТЕН ХОЛДИНГ АД</v>
      </c>
      <c r="B1116" s="425" t="str">
        <f t="shared" si="64"/>
        <v>115090481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БЪЛГАРСКИ ТРАНСПОРТЕН ХОЛДИНГ АД</v>
      </c>
      <c r="B1117" s="425" t="str">
        <f t="shared" si="64"/>
        <v>115090481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БЪЛГАРСКИ ТРАНСПОРТЕН ХОЛДИНГ АД</v>
      </c>
      <c r="B1118" s="425" t="str">
        <f t="shared" si="64"/>
        <v>115090481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БЪЛГАРСКИ ТРАНСПОРТЕН ХОЛДИНГ АД</v>
      </c>
      <c r="B1119" s="425" t="str">
        <f t="shared" si="64"/>
        <v>115090481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БЪЛГАРСКИ ТРАНСПОРТЕН ХОЛДИНГ АД</v>
      </c>
      <c r="B1120" s="425" t="str">
        <f t="shared" si="64"/>
        <v>115090481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БЪЛГАРСКИ ТРАНСПОРТЕН ХОЛДИНГ АД</v>
      </c>
      <c r="B1121" s="425" t="str">
        <f t="shared" si="64"/>
        <v>115090481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БЪЛГАРСКИ ТРАНСПОРТЕН ХОЛДИНГ АД</v>
      </c>
      <c r="B1122" s="425" t="str">
        <f t="shared" si="64"/>
        <v>115090481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БЪЛГАРСКИ ТРАНСПОРТЕН ХОЛДИНГ АД</v>
      </c>
      <c r="B1123" s="425" t="str">
        <f t="shared" si="64"/>
        <v>115090481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БЪЛГАРСКИ ТРАНСПОРТЕН ХОЛДИНГ АД</v>
      </c>
      <c r="B1124" s="425" t="str">
        <f t="shared" si="64"/>
        <v>115090481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БЪЛГАРСКИ ТРАНСПОРТЕН ХОЛДИНГ АД</v>
      </c>
      <c r="B1125" s="425" t="str">
        <f t="shared" si="64"/>
        <v>115090481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БЪЛГАРСКИ ТРАНСПОРТЕН ХОЛДИНГ АД</v>
      </c>
      <c r="B1126" s="425" t="str">
        <f t="shared" si="64"/>
        <v>115090481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БЪЛГАРСКИ ТРАНСПОРТЕН ХОЛДИНГ АД</v>
      </c>
      <c r="B1127" s="425" t="str">
        <f t="shared" si="64"/>
        <v>115090481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БЪЛГАРСКИ ТРАНСПОРТЕН ХОЛДИНГ АД</v>
      </c>
      <c r="B1128" s="425" t="str">
        <f t="shared" si="64"/>
        <v>115090481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БЪЛГАРСКИ ТРАНСПОРТЕН ХОЛДИНГ АД</v>
      </c>
      <c r="B1129" s="425" t="str">
        <f t="shared" si="64"/>
        <v>115090481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БЪЛГАРСКИ ТРАНСПОРТЕН ХОЛДИНГ АД</v>
      </c>
      <c r="B1130" s="425" t="str">
        <f t="shared" si="64"/>
        <v>115090481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БЪЛГАРСКИ ТРАНСПОРТЕН ХОЛДИНГ АД</v>
      </c>
      <c r="B1131" s="425" t="str">
        <f t="shared" si="64"/>
        <v>115090481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БЪЛГАРСКИ ТРАНСПОРТЕН ХОЛДИНГ АД</v>
      </c>
      <c r="B1132" s="425" t="str">
        <f t="shared" si="64"/>
        <v>115090481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БЪЛГАРСКИ ТРАНСПОРТЕН ХОЛДИНГ АД</v>
      </c>
      <c r="B1133" s="425" t="str">
        <f t="shared" si="64"/>
        <v>115090481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БЪЛГАРСКИ ТРАНСПОРТЕН ХОЛДИНГ АД</v>
      </c>
      <c r="B1134" s="425" t="str">
        <f t="shared" si="64"/>
        <v>115090481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БЪЛГАРСКИ ТРАНСПОРТЕН ХОЛДИНГ АД</v>
      </c>
      <c r="B1135" s="425" t="str">
        <f t="shared" si="64"/>
        <v>115090481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БЪЛГАРСКИ ТРАНСПОРТЕН ХОЛДИНГ АД</v>
      </c>
      <c r="B1136" s="425" t="str">
        <f t="shared" si="64"/>
        <v>115090481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БЪЛГАРСКИ ТРАНСПОРТЕН ХОЛДИНГ АД</v>
      </c>
      <c r="B1137" s="425" t="str">
        <f t="shared" si="64"/>
        <v>115090481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БЪЛГАРСКИ ТРАНСПОРТЕН ХОЛДИНГ АД</v>
      </c>
      <c r="B1138" s="425" t="str">
        <f t="shared" si="64"/>
        <v>115090481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БЪЛГАРСКИ ТРАНСПОРТЕН ХОЛДИНГ АД</v>
      </c>
      <c r="B1139" s="425" t="str">
        <f t="shared" si="64"/>
        <v>115090481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БЪЛГАРСКИ ТРАНСПОРТЕН ХОЛДИНГ АД</v>
      </c>
      <c r="B1140" s="425" t="str">
        <f t="shared" si="64"/>
        <v>115090481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БЪЛГАРСКИ ТРАНСПОРТЕН ХОЛДИНГ АД</v>
      </c>
      <c r="B1141" s="425" t="str">
        <f t="shared" si="64"/>
        <v>115090481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БЪЛГАРСКИ ТРАНСПОРТЕН ХОЛДИНГ АД</v>
      </c>
      <c r="B1142" s="425" t="str">
        <f t="shared" si="64"/>
        <v>115090481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БЪЛГАРСКИ ТРАНСПОРТЕН ХОЛДИНГ АД</v>
      </c>
      <c r="B1143" s="425" t="str">
        <f t="shared" si="64"/>
        <v>115090481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БЪЛГАРСКИ ТРАНСПОРТЕН ХОЛДИНГ АД</v>
      </c>
      <c r="B1144" s="425" t="str">
        <f t="shared" si="64"/>
        <v>115090481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БЪЛГАРСКИ ТРАНСПОРТЕН ХОЛДИНГ АД</v>
      </c>
      <c r="B1145" s="425" t="str">
        <f t="shared" si="64"/>
        <v>115090481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БЪЛГАРСКИ ТРАНСПОРТЕН ХОЛДИНГ АД</v>
      </c>
      <c r="B1146" s="425" t="str">
        <f t="shared" si="64"/>
        <v>115090481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БЪЛГАРСКИ ТРАНСПОРТЕН ХОЛДИНГ АД</v>
      </c>
      <c r="B1147" s="425" t="str">
        <f t="shared" si="64"/>
        <v>115090481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БЪЛГАРСКИ ТРАНСПОРТЕН ХОЛДИНГ АД</v>
      </c>
      <c r="B1148" s="425" t="str">
        <f t="shared" si="64"/>
        <v>115090481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БЪЛГАРСКИ ТРАНСПОРТЕН ХОЛДИНГ АД</v>
      </c>
      <c r="B1149" s="425" t="str">
        <f t="shared" si="64"/>
        <v>115090481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БЪЛГАРСКИ ТРАНСПОРТЕН ХОЛДИНГ АД</v>
      </c>
      <c r="B1150" s="425" t="str">
        <f t="shared" si="64"/>
        <v>115090481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БЪЛГАРСКИ ТРАНСПОРТЕН ХОЛДИНГ АД</v>
      </c>
      <c r="B1151" s="425" t="str">
        <f t="shared" si="64"/>
        <v>115090481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БЪЛГАРСКИ ТРАНСПОРТЕН ХОЛДИНГ АД</v>
      </c>
      <c r="B1152" s="425" t="str">
        <f t="shared" si="64"/>
        <v>115090481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БЪЛГАРСКИ ТРАНСПОРТЕН ХОЛДИНГ АД</v>
      </c>
      <c r="B1153" s="425" t="str">
        <f t="shared" si="64"/>
        <v>115090481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БЪЛГАРСКИ ТРАНСПОРТЕН ХОЛДИНГ АД</v>
      </c>
      <c r="B1154" s="425" t="str">
        <f t="shared" si="64"/>
        <v>115090481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БЪЛГАРСКИ ТРАНСПОРТЕН ХОЛДИНГ АД</v>
      </c>
      <c r="B1155" s="425" t="str">
        <f t="shared" si="64"/>
        <v>115090481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БЪЛГАРСКИ ТРАНСПОРТЕН ХОЛДИНГ АД</v>
      </c>
      <c r="B1156" s="425" t="str">
        <f t="shared" si="64"/>
        <v>115090481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БЪЛГАРСКИ ТРАНСПОРТЕН ХОЛДИНГ АД</v>
      </c>
      <c r="B1157" s="425" t="str">
        <f t="shared" si="64"/>
        <v>115090481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БЪЛГАРСКИ ТРАНСПОРТЕН ХОЛДИНГ АД</v>
      </c>
      <c r="B1158" s="425" t="str">
        <f t="shared" si="64"/>
        <v>115090481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БЪЛГАРСКИ ТРАНСПОРТЕН ХОЛДИНГ АД</v>
      </c>
      <c r="B1159" s="425" t="str">
        <f t="shared" si="64"/>
        <v>115090481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БЪЛГАРСКИ ТРАНСПОРТЕН ХОЛДИНГ АД</v>
      </c>
      <c r="B1160" s="425" t="str">
        <f t="shared" si="64"/>
        <v>115090481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БЪЛГАРСКИ ТРАНСПОРТЕН ХОЛДИНГ АД</v>
      </c>
      <c r="B1161" s="425" t="str">
        <f t="shared" si="64"/>
        <v>115090481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БЪЛГАРСКИ ТРАНСПОРТЕН ХОЛДИНГ АД</v>
      </c>
      <c r="B1162" s="425" t="str">
        <f t="shared" si="64"/>
        <v>115090481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БЪЛГАРСКИ ТРАНСПОРТЕН ХОЛДИНГ АД</v>
      </c>
      <c r="B1163" s="425" t="str">
        <f t="shared" si="64"/>
        <v>115090481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БЪЛГАРСКИ ТРАНСПОРТЕН ХОЛДИНГ АД</v>
      </c>
      <c r="B1164" s="425" t="str">
        <f t="shared" si="64"/>
        <v>115090481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БЪЛГАРСКИ ТРАНСПОРТЕН ХОЛДИНГ АД</v>
      </c>
      <c r="B1165" s="425" t="str">
        <f t="shared" si="64"/>
        <v>115090481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БЪЛГАРСКИ ТРАНСПОРТЕН ХОЛДИНГ АД</v>
      </c>
      <c r="B1166" s="425" t="str">
        <f t="shared" si="64"/>
        <v>115090481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БЪЛГАРСКИ ТРАНСПОРТЕН ХОЛДИНГ АД</v>
      </c>
      <c r="B1167" s="425" t="str">
        <f t="shared" si="64"/>
        <v>115090481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БЪЛГАРСКИ ТРАНСПОРТЕН ХОЛДИНГ АД</v>
      </c>
      <c r="B1168" s="425" t="str">
        <f t="shared" ref="B1168:B1195" si="67">pdeBulstat</f>
        <v>115090481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БЪЛГАРСКИ ТРАНСПОРТЕН ХОЛДИНГ АД</v>
      </c>
      <c r="B1169" s="425" t="str">
        <f t="shared" si="67"/>
        <v>115090481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БЪЛГАРСКИ ТРАНСПОРТЕН ХОЛДИНГ АД</v>
      </c>
      <c r="B1170" s="425" t="str">
        <f t="shared" si="67"/>
        <v>115090481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БЪЛГАРСКИ ТРАНСПОРТЕН ХОЛДИНГ АД</v>
      </c>
      <c r="B1171" s="425" t="str">
        <f t="shared" si="67"/>
        <v>115090481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БЪЛГАРСКИ ТРАНСПОРТЕН ХОЛДИНГ АД</v>
      </c>
      <c r="B1172" s="425" t="str">
        <f t="shared" si="67"/>
        <v>115090481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БЪЛГАРСКИ ТРАНСПОРТЕН ХОЛДИНГ АД</v>
      </c>
      <c r="B1173" s="425" t="str">
        <f t="shared" si="67"/>
        <v>115090481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БЪЛГАРСКИ ТРАНСПОРТЕН ХОЛДИНГ АД</v>
      </c>
      <c r="B1174" s="425" t="str">
        <f t="shared" si="67"/>
        <v>115090481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БЪЛГАРСКИ ТРАНСПОРТЕН ХОЛДИНГ АД</v>
      </c>
      <c r="B1175" s="425" t="str">
        <f t="shared" si="67"/>
        <v>115090481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БЪЛГАРСКИ ТРАНСПОРТЕН ХОЛДИНГ АД</v>
      </c>
      <c r="B1176" s="425" t="str">
        <f t="shared" si="67"/>
        <v>115090481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БЪЛГАРСКИ ТРАНСПОРТЕН ХОЛДИНГ АД</v>
      </c>
      <c r="B1177" s="425" t="str">
        <f t="shared" si="67"/>
        <v>115090481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БЪЛГАРСКИ ТРАНСПОРТЕН ХОЛДИНГ АД</v>
      </c>
      <c r="B1178" s="425" t="str">
        <f t="shared" si="67"/>
        <v>115090481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БЪЛГАРСКИ ТРАНСПОРТЕН ХОЛДИНГ АД</v>
      </c>
      <c r="B1179" s="425" t="str">
        <f t="shared" si="67"/>
        <v>115090481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БЪЛГАРСКИ ТРАНСПОРТЕН ХОЛДИНГ АД</v>
      </c>
      <c r="B1180" s="425" t="str">
        <f t="shared" si="67"/>
        <v>115090481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БЪЛГАРСКИ ТРАНСПОРТЕН ХОЛДИНГ АД</v>
      </c>
      <c r="B1181" s="425" t="str">
        <f t="shared" si="67"/>
        <v>115090481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БЪЛГАРСКИ ТРАНСПОРТЕН ХОЛДИНГ АД</v>
      </c>
      <c r="B1182" s="425" t="str">
        <f t="shared" si="67"/>
        <v>115090481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БЪЛГАРСКИ ТРАНСПОРТЕН ХОЛДИНГ АД</v>
      </c>
      <c r="B1183" s="425" t="str">
        <f t="shared" si="67"/>
        <v>115090481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БЪЛГАРСКИ ТРАНСПОРТЕН ХОЛДИНГ АД</v>
      </c>
      <c r="B1184" s="425" t="str">
        <f t="shared" si="67"/>
        <v>115090481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БЪЛГАРСКИ ТРАНСПОРТЕН ХОЛДИНГ АД</v>
      </c>
      <c r="B1185" s="425" t="str">
        <f t="shared" si="67"/>
        <v>115090481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БЪЛГАРСКИ ТРАНСПОРТЕН ХОЛДИНГ АД</v>
      </c>
      <c r="B1186" s="425" t="str">
        <f t="shared" si="67"/>
        <v>115090481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БЪЛГАРСКИ ТРАНСПОРТЕН ХОЛДИНГ АД</v>
      </c>
      <c r="B1187" s="425" t="str">
        <f t="shared" si="67"/>
        <v>115090481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БЪЛГАРСКИ ТРАНСПОРТЕН ХОЛДИНГ АД</v>
      </c>
      <c r="B1188" s="425" t="str">
        <f t="shared" si="67"/>
        <v>115090481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БЪЛГАРСКИ ТРАНСПОРТЕН ХОЛДИНГ АД</v>
      </c>
      <c r="B1189" s="425" t="str">
        <f t="shared" si="67"/>
        <v>115090481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БЪЛГАРСКИ ТРАНСПОРТЕН ХОЛДИНГ АД</v>
      </c>
      <c r="B1190" s="425" t="str">
        <f t="shared" si="67"/>
        <v>115090481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БЪЛГАРСКИ ТРАНСПОРТЕН ХОЛДИНГ АД</v>
      </c>
      <c r="B1191" s="425" t="str">
        <f t="shared" si="67"/>
        <v>115090481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БЪЛГАРСКИ ТРАНСПОРТЕН ХОЛДИНГ АД</v>
      </c>
      <c r="B1192" s="425" t="str">
        <f t="shared" si="67"/>
        <v>115090481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БЪЛГАРСКИ ТРАНСПОРТЕН ХОЛДИНГ АД</v>
      </c>
      <c r="B1193" s="425" t="str">
        <f t="shared" si="67"/>
        <v>115090481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БЪЛГАРСКИ ТРАНСПОРТЕН ХОЛДИНГ АД</v>
      </c>
      <c r="B1194" s="425" t="str">
        <f t="shared" si="67"/>
        <v>115090481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БЪЛГАРСКИ ТРАНСПОРТЕН ХОЛДИНГ АД</v>
      </c>
      <c r="B1195" s="425" t="str">
        <f t="shared" si="67"/>
        <v>115090481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БЪЛГАРСКИ ТРАНСПОРТЕН ХОЛДИНГ АД</v>
      </c>
      <c r="B1197" s="425" t="str">
        <f t="shared" ref="B1197:B1228" si="70">pdeBulstat</f>
        <v>115090481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БЪЛГАРСКИ ТРАНСПОРТЕН ХОЛДИНГ АД</v>
      </c>
      <c r="B1198" s="425" t="str">
        <f t="shared" si="70"/>
        <v>115090481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БЪЛГАРСКИ ТРАНСПОРТЕН ХОЛДИНГ АД</v>
      </c>
      <c r="B1199" s="425" t="str">
        <f t="shared" si="70"/>
        <v>115090481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БЪЛГАРСКИ ТРАНСПОРТЕН ХОЛДИНГ АД</v>
      </c>
      <c r="B1200" s="425" t="str">
        <f t="shared" si="70"/>
        <v>115090481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БЪЛГАРСКИ ТРАНСПОРТЕН ХОЛДИНГ АД</v>
      </c>
      <c r="B1201" s="425" t="str">
        <f t="shared" si="70"/>
        <v>115090481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БЪЛГАРСКИ ТРАНСПОРТЕН ХОЛДИНГ АД</v>
      </c>
      <c r="B1202" s="425" t="str">
        <f t="shared" si="70"/>
        <v>115090481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БЪЛГАРСКИ ТРАНСПОРТЕН ХОЛДИНГ АД</v>
      </c>
      <c r="B1203" s="425" t="str">
        <f t="shared" si="70"/>
        <v>115090481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БЪЛГАРСКИ ТРАНСПОРТЕН ХОЛДИНГ АД</v>
      </c>
      <c r="B1204" s="425" t="str">
        <f t="shared" si="70"/>
        <v>115090481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БЪЛГАРСКИ ТРАНСПОРТЕН ХОЛДИНГ АД</v>
      </c>
      <c r="B1205" s="425" t="str">
        <f t="shared" si="70"/>
        <v>115090481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БЪЛГАРСКИ ТРАНСПОРТЕН ХОЛДИНГ АД</v>
      </c>
      <c r="B1206" s="425" t="str">
        <f t="shared" si="70"/>
        <v>115090481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БЪЛГАРСКИ ТРАНСПОРТЕН ХОЛДИНГ АД</v>
      </c>
      <c r="B1207" s="425" t="str">
        <f t="shared" si="70"/>
        <v>115090481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БЪЛГАРСКИ ТРАНСПОРТЕН ХОЛДИНГ АД</v>
      </c>
      <c r="B1208" s="425" t="str">
        <f t="shared" si="70"/>
        <v>115090481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БЪЛГАРСКИ ТРАНСПОРТЕН ХОЛДИНГ АД</v>
      </c>
      <c r="B1209" s="425" t="str">
        <f t="shared" si="70"/>
        <v>115090481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БЪЛГАРСКИ ТРАНСПОРТЕН ХОЛДИНГ АД</v>
      </c>
      <c r="B1210" s="425" t="str">
        <f t="shared" si="70"/>
        <v>115090481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БЪЛГАРСКИ ТРАНСПОРТЕН ХОЛДИНГ АД</v>
      </c>
      <c r="B1211" s="425" t="str">
        <f t="shared" si="70"/>
        <v>115090481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БЪЛГАРСКИ ТРАНСПОРТЕН ХОЛДИНГ АД</v>
      </c>
      <c r="B1212" s="425" t="str">
        <f t="shared" si="70"/>
        <v>115090481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БЪЛГАРСКИ ТРАНСПОРТЕН ХОЛДИНГ АД</v>
      </c>
      <c r="B1213" s="425" t="str">
        <f t="shared" si="70"/>
        <v>115090481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БЪЛГАРСКИ ТРАНСПОРТЕН ХОЛДИНГ АД</v>
      </c>
      <c r="B1214" s="425" t="str">
        <f t="shared" si="70"/>
        <v>115090481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БЪЛГАРСКИ ТРАНСПОРТЕН ХОЛДИНГ АД</v>
      </c>
      <c r="B1215" s="425" t="str">
        <f t="shared" si="70"/>
        <v>115090481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БЪЛГАРСКИ ТРАНСПОРТЕН ХОЛДИНГ АД</v>
      </c>
      <c r="B1216" s="425" t="str">
        <f t="shared" si="70"/>
        <v>115090481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БЪЛГАРСКИ ТРАНСПОРТЕН ХОЛДИНГ АД</v>
      </c>
      <c r="B1217" s="425" t="str">
        <f t="shared" si="70"/>
        <v>115090481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БЪЛГАРСКИ ТРАНСПОРТЕН ХОЛДИНГ АД</v>
      </c>
      <c r="B1218" s="425" t="str">
        <f t="shared" si="70"/>
        <v>115090481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БЪЛГАРСКИ ТРАНСПОРТЕН ХОЛДИНГ АД</v>
      </c>
      <c r="B1219" s="425" t="str">
        <f t="shared" si="70"/>
        <v>115090481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БЪЛГАРСКИ ТРАНСПОРТЕН ХОЛДИНГ АД</v>
      </c>
      <c r="B1220" s="425" t="str">
        <f t="shared" si="70"/>
        <v>115090481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БЪЛГАРСКИ ТРАНСПОРТЕН ХОЛДИНГ АД</v>
      </c>
      <c r="B1221" s="425" t="str">
        <f t="shared" si="70"/>
        <v>115090481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БЪЛГАРСКИ ТРАНСПОРТЕН ХОЛДИНГ АД</v>
      </c>
      <c r="B1222" s="425" t="str">
        <f t="shared" si="70"/>
        <v>115090481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БЪЛГАРСКИ ТРАНСПОРТЕН ХОЛДИНГ АД</v>
      </c>
      <c r="B1223" s="425" t="str">
        <f t="shared" si="70"/>
        <v>115090481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БЪЛГАРСКИ ТРАНСПОРТЕН ХОЛДИНГ АД</v>
      </c>
      <c r="B1224" s="425" t="str">
        <f t="shared" si="70"/>
        <v>115090481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БЪЛГАРСКИ ТРАНСПОРТЕН ХОЛДИНГ АД</v>
      </c>
      <c r="B1225" s="425" t="str">
        <f t="shared" si="70"/>
        <v>115090481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БЪЛГАРСКИ ТРАНСПОРТЕН ХОЛДИНГ АД</v>
      </c>
      <c r="B1226" s="425" t="str">
        <f t="shared" si="70"/>
        <v>115090481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БЪЛГАРСКИ ТРАНСПОРТЕН ХОЛДИНГ АД</v>
      </c>
      <c r="B1227" s="425" t="str">
        <f t="shared" si="70"/>
        <v>115090481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БЪЛГАРСКИ ТРАНСПОРТЕН ХОЛДИНГ АД</v>
      </c>
      <c r="B1228" s="425" t="str">
        <f t="shared" si="70"/>
        <v>115090481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БЪЛГАРСКИ ТРАНСПОРТЕН ХОЛДИНГ АД</v>
      </c>
      <c r="B1229" s="425" t="str">
        <f t="shared" ref="B1229:B1260" si="73">pdeBulstat</f>
        <v>115090481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БЪЛГАРСКИ ТРАНСПОРТЕН ХОЛДИНГ АД</v>
      </c>
      <c r="B1230" s="425" t="str">
        <f t="shared" si="73"/>
        <v>115090481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БЪЛГАРСКИ ТРАНСПОРТЕН ХОЛДИНГ АД</v>
      </c>
      <c r="B1231" s="425" t="str">
        <f t="shared" si="73"/>
        <v>115090481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БЪЛГАРСКИ ТРАНСПОРТЕН ХОЛДИНГ АД</v>
      </c>
      <c r="B1232" s="425" t="str">
        <f t="shared" si="73"/>
        <v>115090481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БЪЛГАРСКИ ТРАНСПОРТЕН ХОЛДИНГ АД</v>
      </c>
      <c r="B1233" s="425" t="str">
        <f t="shared" si="73"/>
        <v>115090481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БЪЛГАРСКИ ТРАНСПОРТЕН ХОЛДИНГ АД</v>
      </c>
      <c r="B1234" s="425" t="str">
        <f t="shared" si="73"/>
        <v>115090481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БЪЛГАРСКИ ТРАНСПОРТЕН ХОЛДИНГ АД</v>
      </c>
      <c r="B1235" s="425" t="str">
        <f t="shared" si="73"/>
        <v>115090481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БЪЛГАРСКИ ТРАНСПОРТЕН ХОЛДИНГ АД</v>
      </c>
      <c r="B1236" s="425" t="str">
        <f t="shared" si="73"/>
        <v>115090481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БЪЛГАРСКИ ТРАНСПОРТЕН ХОЛДИНГ АД</v>
      </c>
      <c r="B1237" s="425" t="str">
        <f t="shared" si="73"/>
        <v>115090481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БЪЛГАРСКИ ТРАНСПОРТЕН ХОЛДИНГ АД</v>
      </c>
      <c r="B1238" s="425" t="str">
        <f t="shared" si="73"/>
        <v>115090481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БЪЛГАРСКИ ТРАНСПОРТЕН ХОЛДИНГ АД</v>
      </c>
      <c r="B1239" s="425" t="str">
        <f t="shared" si="73"/>
        <v>115090481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БЪЛГАРСКИ ТРАНСПОРТЕН ХОЛДИНГ АД</v>
      </c>
      <c r="B1240" s="425" t="str">
        <f t="shared" si="73"/>
        <v>115090481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БЪЛГАРСКИ ТРАНСПОРТЕН ХОЛДИНГ АД</v>
      </c>
      <c r="B1241" s="425" t="str">
        <f t="shared" si="73"/>
        <v>115090481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БЪЛГАРСКИ ТРАНСПОРТЕН ХОЛДИНГ АД</v>
      </c>
      <c r="B1242" s="425" t="str">
        <f t="shared" si="73"/>
        <v>115090481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БЪЛГАРСКИ ТРАНСПОРТЕН ХОЛДИНГ АД</v>
      </c>
      <c r="B1243" s="425" t="str">
        <f t="shared" si="73"/>
        <v>115090481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БЪЛГАРСКИ ТРАНСПОРТЕН ХОЛДИНГ АД</v>
      </c>
      <c r="B1244" s="425" t="str">
        <f t="shared" si="73"/>
        <v>115090481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БЪЛГАРСКИ ТРАНСПОРТЕН ХОЛДИНГ АД</v>
      </c>
      <c r="B1245" s="425" t="str">
        <f t="shared" si="73"/>
        <v>115090481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БЪЛГАРСКИ ТРАНСПОРТЕН ХОЛДИНГ АД</v>
      </c>
      <c r="B1246" s="425" t="str">
        <f t="shared" si="73"/>
        <v>115090481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БЪЛГАРСКИ ТРАНСПОРТЕН ХОЛДИНГ АД</v>
      </c>
      <c r="B1247" s="425" t="str">
        <f t="shared" si="73"/>
        <v>115090481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БЪЛГАРСКИ ТРАНСПОРТЕН ХОЛДИНГ АД</v>
      </c>
      <c r="B1248" s="425" t="str">
        <f t="shared" si="73"/>
        <v>115090481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БЪЛГАРСКИ ТРАНСПОРТЕН ХОЛДИНГ АД</v>
      </c>
      <c r="B1249" s="425" t="str">
        <f t="shared" si="73"/>
        <v>115090481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БЪЛГАРСКИ ТРАНСПОРТЕН ХОЛДИНГ АД</v>
      </c>
      <c r="B1250" s="425" t="str">
        <f t="shared" si="73"/>
        <v>115090481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БЪЛГАРСКИ ТРАНСПОРТЕН ХОЛДИНГ АД</v>
      </c>
      <c r="B1251" s="425" t="str">
        <f t="shared" si="73"/>
        <v>115090481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БЪЛГАРСКИ ТРАНСПОРТЕН ХОЛДИНГ АД</v>
      </c>
      <c r="B1252" s="425" t="str">
        <f t="shared" si="73"/>
        <v>115090481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БЪЛГАРСКИ ТРАНСПОРТЕН ХОЛДИНГ АД</v>
      </c>
      <c r="B1253" s="425" t="str">
        <f t="shared" si="73"/>
        <v>115090481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БЪЛГАРСКИ ТРАНСПОРТЕН ХОЛДИНГ АД</v>
      </c>
      <c r="B1254" s="425" t="str">
        <f t="shared" si="73"/>
        <v>115090481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БЪЛГАРСКИ ТРАНСПОРТЕН ХОЛДИНГ АД</v>
      </c>
      <c r="B1255" s="425" t="str">
        <f t="shared" si="73"/>
        <v>115090481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БЪЛГАРСКИ ТРАНСПОРТЕН ХОЛДИНГ АД</v>
      </c>
      <c r="B1256" s="425" t="str">
        <f t="shared" si="73"/>
        <v>115090481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БЪЛГАРСКИ ТРАНСПОРТЕН ХОЛДИНГ АД</v>
      </c>
      <c r="B1257" s="425" t="str">
        <f t="shared" si="73"/>
        <v>115090481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БЪЛГАРСКИ ТРАНСПОРТЕН ХОЛДИНГ АД</v>
      </c>
      <c r="B1258" s="425" t="str">
        <f t="shared" si="73"/>
        <v>115090481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БЪЛГАРСКИ ТРАНСПОРТЕН ХОЛДИНГ АД</v>
      </c>
      <c r="B1259" s="425" t="str">
        <f t="shared" si="73"/>
        <v>115090481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БЪЛГАРСКИ ТРАНСПОРТЕН ХОЛДИНГ АД</v>
      </c>
      <c r="B1260" s="425" t="str">
        <f t="shared" si="73"/>
        <v>115090481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БЪЛГАРСКИ ТРАНСПОРТЕН ХОЛДИНГ АД</v>
      </c>
      <c r="B1261" s="425" t="str">
        <f t="shared" ref="B1261:B1294" si="76">pdeBulstat</f>
        <v>115090481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БЪЛГАРСКИ ТРАНСПОРТЕН ХОЛДИНГ АД</v>
      </c>
      <c r="B1262" s="425" t="str">
        <f t="shared" si="76"/>
        <v>115090481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БЪЛГАРСКИ ТРАНСПОРТЕН ХОЛДИНГ АД</v>
      </c>
      <c r="B1263" s="425" t="str">
        <f t="shared" si="76"/>
        <v>115090481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БЪЛГАРСКИ ТРАНСПОРТЕН ХОЛДИНГ АД</v>
      </c>
      <c r="B1264" s="425" t="str">
        <f t="shared" si="76"/>
        <v>115090481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БЪЛГАРСКИ ТРАНСПОРТЕН ХОЛДИНГ АД</v>
      </c>
      <c r="B1265" s="425" t="str">
        <f t="shared" si="76"/>
        <v>115090481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БЪЛГАРСКИ ТРАНСПОРТЕН ХОЛДИНГ АД</v>
      </c>
      <c r="B1266" s="425" t="str">
        <f t="shared" si="76"/>
        <v>115090481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БЪЛГАРСКИ ТРАНСПОРТЕН ХОЛДИНГ АД</v>
      </c>
      <c r="B1267" s="425" t="str">
        <f t="shared" si="76"/>
        <v>115090481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БЪЛГАРСКИ ТРАНСПОРТЕН ХОЛДИНГ АД</v>
      </c>
      <c r="B1268" s="425" t="str">
        <f t="shared" si="76"/>
        <v>115090481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БЪЛГАРСКИ ТРАНСПОРТЕН ХОЛДИНГ АД</v>
      </c>
      <c r="B1269" s="425" t="str">
        <f t="shared" si="76"/>
        <v>115090481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БЪЛГАРСКИ ТРАНСПОРТЕН ХОЛДИНГ АД</v>
      </c>
      <c r="B1270" s="425" t="str">
        <f t="shared" si="76"/>
        <v>115090481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БЪЛГАРСКИ ТРАНСПОРТЕН ХОЛДИНГ АД</v>
      </c>
      <c r="B1271" s="425" t="str">
        <f t="shared" si="76"/>
        <v>115090481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БЪЛГАРСКИ ТРАНСПОРТЕН ХОЛДИНГ АД</v>
      </c>
      <c r="B1272" s="425" t="str">
        <f t="shared" si="76"/>
        <v>115090481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БЪЛГАРСКИ ТРАНСПОРТЕН ХОЛДИНГ АД</v>
      </c>
      <c r="B1273" s="425" t="str">
        <f t="shared" si="76"/>
        <v>115090481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БЪЛГАРСКИ ТРАНСПОРТЕН ХОЛДИНГ АД</v>
      </c>
      <c r="B1274" s="425" t="str">
        <f t="shared" si="76"/>
        <v>115090481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БЪЛГАРСКИ ТРАНСПОРТЕН ХОЛДИНГ АД</v>
      </c>
      <c r="B1275" s="425" t="str">
        <f t="shared" si="76"/>
        <v>115090481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БЪЛГАРСКИ ТРАНСПОРТЕН ХОЛДИНГ АД</v>
      </c>
      <c r="B1276" s="425" t="str">
        <f t="shared" si="76"/>
        <v>115090481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БЪЛГАРСКИ ТРАНСПОРТЕН ХОЛДИНГ АД</v>
      </c>
      <c r="B1277" s="425" t="str">
        <f t="shared" si="76"/>
        <v>115090481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БЪЛГАРСКИ ТРАНСПОРТЕН ХОЛДИНГ АД</v>
      </c>
      <c r="B1278" s="425" t="str">
        <f t="shared" si="76"/>
        <v>115090481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БЪЛГАРСКИ ТРАНСПОРТЕН ХОЛДИНГ АД</v>
      </c>
      <c r="B1279" s="425" t="str">
        <f t="shared" si="76"/>
        <v>115090481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БЪЛГАРСКИ ТРАНСПОРТЕН ХОЛДИНГ АД</v>
      </c>
      <c r="B1280" s="425" t="str">
        <f t="shared" si="76"/>
        <v>115090481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БЪЛГАРСКИ ТРАНСПОРТЕН ХОЛДИНГ АД</v>
      </c>
      <c r="B1281" s="425" t="str">
        <f t="shared" si="76"/>
        <v>115090481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БЪЛГАРСКИ ТРАНСПОРТЕН ХОЛДИНГ АД</v>
      </c>
      <c r="B1282" s="425" t="str">
        <f t="shared" si="76"/>
        <v>115090481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БЪЛГАРСКИ ТРАНСПОРТЕН ХОЛДИНГ АД</v>
      </c>
      <c r="B1283" s="425" t="str">
        <f t="shared" si="76"/>
        <v>115090481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БЪЛГАРСКИ ТРАНСПОРТЕН ХОЛДИНГ АД</v>
      </c>
      <c r="B1284" s="425" t="str">
        <f t="shared" si="76"/>
        <v>115090481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БЪЛГАРСКИ ТРАНСПОРТЕН ХОЛДИНГ АД</v>
      </c>
      <c r="B1285" s="425" t="str">
        <f t="shared" si="76"/>
        <v>115090481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БЪЛГАРСКИ ТРАНСПОРТЕН ХОЛДИНГ АД</v>
      </c>
      <c r="B1286" s="425" t="str">
        <f t="shared" si="76"/>
        <v>115090481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БЪЛГАРСКИ ТРАНСПОРТЕН ХОЛДИНГ АД</v>
      </c>
      <c r="B1287" s="425" t="str">
        <f t="shared" si="76"/>
        <v>115090481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БЪЛГАРСКИ ТРАНСПОРТЕН ХОЛДИНГ АД</v>
      </c>
      <c r="B1288" s="425" t="str">
        <f t="shared" si="76"/>
        <v>115090481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БЪЛГАРСКИ ТРАНСПОРТЕН ХОЛДИНГ АД</v>
      </c>
      <c r="B1289" s="425" t="str">
        <f t="shared" si="76"/>
        <v>115090481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БЪЛГАРСКИ ТРАНСПОРТЕН ХОЛДИНГ АД</v>
      </c>
      <c r="B1290" s="425" t="str">
        <f t="shared" si="76"/>
        <v>115090481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БЪЛГАРСКИ ТРАНСПОРТЕН ХОЛДИНГ АД</v>
      </c>
      <c r="B1291" s="425" t="str">
        <f t="shared" si="76"/>
        <v>115090481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БЪЛГАРСКИ ТРАНСПОРТЕН ХОЛДИНГ АД</v>
      </c>
      <c r="B1292" s="425" t="str">
        <f t="shared" si="76"/>
        <v>115090481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БЪЛГАРСКИ ТРАНСПОРТЕН ХОЛДИНГ АД</v>
      </c>
      <c r="B1293" s="425" t="str">
        <f t="shared" si="76"/>
        <v>115090481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БЪЛГАРСКИ ТРАНСПОРТЕН ХОЛДИНГ АД</v>
      </c>
      <c r="B1294" s="425" t="str">
        <f t="shared" si="76"/>
        <v>115090481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БЪЛГАРСКИ ТРАНСПОРТЕН ХОЛДИНГ АД</v>
      </c>
      <c r="B1296" s="425" t="str">
        <f t="shared" ref="B1296:B1335" si="79">pdeBulstat</f>
        <v>115090481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5'!C30</f>
        <v>747</v>
      </c>
    </row>
    <row r="1297" spans="1:8">
      <c r="A1297" s="425" t="str">
        <f t="shared" si="78"/>
        <v>БЪЛГАРСКИ ТРАНСПОРТЕН ХОЛДИНГ АД</v>
      </c>
      <c r="B1297" s="425" t="str">
        <f t="shared" si="79"/>
        <v>115090481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5'!C47</f>
        <v>0</v>
      </c>
    </row>
    <row r="1298" spans="1:8">
      <c r="A1298" s="425" t="str">
        <f t="shared" si="78"/>
        <v>БЪЛГАРСКИ ТРАНСПОРТЕН ХОЛДИНГ АД</v>
      </c>
      <c r="B1298" s="425" t="str">
        <f t="shared" si="79"/>
        <v>115090481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5'!C64</f>
        <v>0</v>
      </c>
    </row>
    <row r="1299" spans="1:8">
      <c r="A1299" s="425" t="str">
        <f t="shared" si="78"/>
        <v>БЪЛГАРСКИ ТРАНСПОРТЕН ХОЛДИНГ АД</v>
      </c>
      <c r="B1299" s="425" t="str">
        <f t="shared" si="79"/>
        <v>115090481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5'!C81</f>
        <v>44</v>
      </c>
    </row>
    <row r="1300" spans="1:8">
      <c r="A1300" s="425" t="str">
        <f t="shared" si="78"/>
        <v>БЪЛГАРСКИ ТРАНСПОРТЕН ХОЛДИНГ АД</v>
      </c>
      <c r="B1300" s="425" t="str">
        <f t="shared" si="79"/>
        <v>115090481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5'!C82</f>
        <v>791</v>
      </c>
    </row>
    <row r="1301" spans="1:8">
      <c r="A1301" s="425" t="str">
        <f t="shared" si="78"/>
        <v>БЪЛГАРСКИ ТРАНСПОРТЕН ХОЛДИНГ АД</v>
      </c>
      <c r="B1301" s="425" t="str">
        <f t="shared" si="79"/>
        <v>115090481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5'!C100</f>
        <v>0</v>
      </c>
    </row>
    <row r="1302" spans="1:8">
      <c r="A1302" s="425" t="str">
        <f t="shared" si="78"/>
        <v>БЪЛГАРСКИ ТРАНСПОРТЕН ХОЛДИНГ АД</v>
      </c>
      <c r="B1302" s="425" t="str">
        <f t="shared" si="79"/>
        <v>115090481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5'!C117</f>
        <v>0</v>
      </c>
    </row>
    <row r="1303" spans="1:8">
      <c r="A1303" s="425" t="str">
        <f t="shared" si="78"/>
        <v>БЪЛГАРСКИ ТРАНСПОРТЕН ХОЛДИНГ АД</v>
      </c>
      <c r="B1303" s="425" t="str">
        <f t="shared" si="79"/>
        <v>115090481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5'!C134</f>
        <v>0</v>
      </c>
    </row>
    <row r="1304" spans="1:8">
      <c r="A1304" s="425" t="str">
        <f t="shared" si="78"/>
        <v>БЪЛГАРСКИ ТРАНСПОРТЕН ХОЛДИНГ АД</v>
      </c>
      <c r="B1304" s="425" t="str">
        <f t="shared" si="79"/>
        <v>115090481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5'!C151</f>
        <v>0</v>
      </c>
    </row>
    <row r="1305" spans="1:8">
      <c r="A1305" s="425" t="str">
        <f t="shared" si="78"/>
        <v>БЪЛГАРСКИ ТРАНСПОРТЕН ХОЛДИНГ АД</v>
      </c>
      <c r="B1305" s="425" t="str">
        <f t="shared" si="79"/>
        <v>115090481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5'!C152</f>
        <v>0</v>
      </c>
    </row>
    <row r="1306" spans="1:8">
      <c r="A1306" s="425" t="str">
        <f t="shared" si="78"/>
        <v>БЪЛГАРСКИ ТРАНСПОРТЕН ХОЛДИНГ АД</v>
      </c>
      <c r="B1306" s="425" t="str">
        <f t="shared" si="79"/>
        <v>115090481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5'!D30</f>
        <v>0</v>
      </c>
    </row>
    <row r="1307" spans="1:8">
      <c r="A1307" s="425" t="str">
        <f t="shared" si="78"/>
        <v>БЪЛГАРСКИ ТРАНСПОРТЕН ХОЛДИНГ АД</v>
      </c>
      <c r="B1307" s="425" t="str">
        <f t="shared" si="79"/>
        <v>115090481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5'!D47</f>
        <v>0</v>
      </c>
    </row>
    <row r="1308" spans="1:8">
      <c r="A1308" s="425" t="str">
        <f t="shared" si="78"/>
        <v>БЪЛГАРСКИ ТРАНСПОРТЕН ХОЛДИНГ АД</v>
      </c>
      <c r="B1308" s="425" t="str">
        <f t="shared" si="79"/>
        <v>115090481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5'!D64</f>
        <v>0</v>
      </c>
    </row>
    <row r="1309" spans="1:8">
      <c r="A1309" s="425" t="str">
        <f t="shared" si="78"/>
        <v>БЪЛГАРСКИ ТРАНСПОРТЕН ХОЛДИНГ АД</v>
      </c>
      <c r="B1309" s="425" t="str">
        <f t="shared" si="79"/>
        <v>115090481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5'!D81</f>
        <v>0</v>
      </c>
    </row>
    <row r="1310" spans="1:8">
      <c r="A1310" s="425" t="str">
        <f t="shared" si="78"/>
        <v>БЪЛГАРСКИ ТРАНСПОРТЕН ХОЛДИНГ АД</v>
      </c>
      <c r="B1310" s="425" t="str">
        <f t="shared" si="79"/>
        <v>115090481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5'!D82</f>
        <v>0</v>
      </c>
    </row>
    <row r="1311" spans="1:8">
      <c r="A1311" s="425" t="str">
        <f t="shared" si="78"/>
        <v>БЪЛГАРСКИ ТРАНСПОРТЕН ХОЛДИНГ АД</v>
      </c>
      <c r="B1311" s="425" t="str">
        <f t="shared" si="79"/>
        <v>115090481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5'!D100</f>
        <v>0</v>
      </c>
    </row>
    <row r="1312" spans="1:8">
      <c r="A1312" s="425" t="str">
        <f t="shared" si="78"/>
        <v>БЪЛГАРСКИ ТРАНСПОРТЕН ХОЛДИНГ АД</v>
      </c>
      <c r="B1312" s="425" t="str">
        <f t="shared" si="79"/>
        <v>115090481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5'!D117</f>
        <v>0</v>
      </c>
    </row>
    <row r="1313" spans="1:8">
      <c r="A1313" s="425" t="str">
        <f t="shared" si="78"/>
        <v>БЪЛГАРСКИ ТРАНСПОРТЕН ХОЛДИНГ АД</v>
      </c>
      <c r="B1313" s="425" t="str">
        <f t="shared" si="79"/>
        <v>115090481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5'!D134</f>
        <v>0</v>
      </c>
    </row>
    <row r="1314" spans="1:8">
      <c r="A1314" s="425" t="str">
        <f t="shared" si="78"/>
        <v>БЪЛГАРСКИ ТРАНСПОРТЕН ХОЛДИНГ АД</v>
      </c>
      <c r="B1314" s="425" t="str">
        <f t="shared" si="79"/>
        <v>115090481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5'!D151</f>
        <v>0</v>
      </c>
    </row>
    <row r="1315" spans="1:8">
      <c r="A1315" s="425" t="str">
        <f t="shared" si="78"/>
        <v>БЪЛГАРСКИ ТРАНСПОРТЕН ХОЛДИНГ АД</v>
      </c>
      <c r="B1315" s="425" t="str">
        <f t="shared" si="79"/>
        <v>115090481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5'!D152</f>
        <v>0</v>
      </c>
    </row>
    <row r="1316" spans="1:8">
      <c r="A1316" s="425" t="str">
        <f t="shared" si="78"/>
        <v>БЪЛГАРСКИ ТРАНСПОРТЕН ХОЛДИНГ АД</v>
      </c>
      <c r="B1316" s="425" t="str">
        <f t="shared" si="79"/>
        <v>115090481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5'!E30</f>
        <v>0</v>
      </c>
    </row>
    <row r="1317" spans="1:8">
      <c r="A1317" s="425" t="str">
        <f t="shared" si="78"/>
        <v>БЪЛГАРСКИ ТРАНСПОРТЕН ХОЛДИНГ АД</v>
      </c>
      <c r="B1317" s="425" t="str">
        <f t="shared" si="79"/>
        <v>115090481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5'!E47</f>
        <v>0</v>
      </c>
    </row>
    <row r="1318" spans="1:8">
      <c r="A1318" s="425" t="str">
        <f t="shared" si="78"/>
        <v>БЪЛГАРСКИ ТРАНСПОРТЕН ХОЛДИНГ АД</v>
      </c>
      <c r="B1318" s="425" t="str">
        <f t="shared" si="79"/>
        <v>115090481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5'!E64</f>
        <v>0</v>
      </c>
    </row>
    <row r="1319" spans="1:8">
      <c r="A1319" s="425" t="str">
        <f t="shared" si="78"/>
        <v>БЪЛГАРСКИ ТРАНСПОРТЕН ХОЛДИНГ АД</v>
      </c>
      <c r="B1319" s="425" t="str">
        <f t="shared" si="79"/>
        <v>115090481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5'!E81</f>
        <v>0</v>
      </c>
    </row>
    <row r="1320" spans="1:8">
      <c r="A1320" s="425" t="str">
        <f t="shared" si="78"/>
        <v>БЪЛГАРСКИ ТРАНСПОРТЕН ХОЛДИНГ АД</v>
      </c>
      <c r="B1320" s="425" t="str">
        <f t="shared" si="79"/>
        <v>115090481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5'!E82</f>
        <v>0</v>
      </c>
    </row>
    <row r="1321" spans="1:8">
      <c r="A1321" s="425" t="str">
        <f t="shared" si="78"/>
        <v>БЪЛГАРСКИ ТРАНСПОРТЕН ХОЛДИНГ АД</v>
      </c>
      <c r="B1321" s="425" t="str">
        <f t="shared" si="79"/>
        <v>115090481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5'!E100</f>
        <v>0</v>
      </c>
    </row>
    <row r="1322" spans="1:8">
      <c r="A1322" s="425" t="str">
        <f t="shared" si="78"/>
        <v>БЪЛГАРСКИ ТРАНСПОРТЕН ХОЛДИНГ АД</v>
      </c>
      <c r="B1322" s="425" t="str">
        <f t="shared" si="79"/>
        <v>115090481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5'!E117</f>
        <v>0</v>
      </c>
    </row>
    <row r="1323" spans="1:8">
      <c r="A1323" s="425" t="str">
        <f t="shared" si="78"/>
        <v>БЪЛГАРСКИ ТРАНСПОРТЕН ХОЛДИНГ АД</v>
      </c>
      <c r="B1323" s="425" t="str">
        <f t="shared" si="79"/>
        <v>115090481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5'!E134</f>
        <v>0</v>
      </c>
    </row>
    <row r="1324" spans="1:8">
      <c r="A1324" s="425" t="str">
        <f t="shared" si="78"/>
        <v>БЪЛГАРСКИ ТРАНСПОРТЕН ХОЛДИНГ АД</v>
      </c>
      <c r="B1324" s="425" t="str">
        <f t="shared" si="79"/>
        <v>115090481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5'!E151</f>
        <v>0</v>
      </c>
    </row>
    <row r="1325" spans="1:8">
      <c r="A1325" s="425" t="str">
        <f t="shared" si="78"/>
        <v>БЪЛГАРСКИ ТРАНСПОРТЕН ХОЛДИНГ АД</v>
      </c>
      <c r="B1325" s="425" t="str">
        <f t="shared" si="79"/>
        <v>115090481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5'!E152</f>
        <v>0</v>
      </c>
    </row>
    <row r="1326" spans="1:8">
      <c r="A1326" s="425" t="str">
        <f t="shared" si="78"/>
        <v>БЪЛГАРСКИ ТРАНСПОРТЕН ХОЛДИНГ АД</v>
      </c>
      <c r="B1326" s="425" t="str">
        <f t="shared" si="79"/>
        <v>115090481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5'!F30</f>
        <v>747</v>
      </c>
    </row>
    <row r="1327" spans="1:8">
      <c r="A1327" s="425" t="str">
        <f t="shared" si="78"/>
        <v>БЪЛГАРСКИ ТРАНСПОРТЕН ХОЛДИНГ АД</v>
      </c>
      <c r="B1327" s="425" t="str">
        <f t="shared" si="79"/>
        <v>115090481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5'!F47</f>
        <v>0</v>
      </c>
    </row>
    <row r="1328" spans="1:8">
      <c r="A1328" s="425" t="str">
        <f t="shared" si="78"/>
        <v>БЪЛГАРСКИ ТРАНСПОРТЕН ХОЛДИНГ АД</v>
      </c>
      <c r="B1328" s="425" t="str">
        <f t="shared" si="79"/>
        <v>115090481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5'!F64</f>
        <v>0</v>
      </c>
    </row>
    <row r="1329" spans="1:8">
      <c r="A1329" s="425" t="str">
        <f t="shared" si="78"/>
        <v>БЪЛГАРСКИ ТРАНСПОРТЕН ХОЛДИНГ АД</v>
      </c>
      <c r="B1329" s="425" t="str">
        <f t="shared" si="79"/>
        <v>115090481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5'!F81</f>
        <v>44</v>
      </c>
    </row>
    <row r="1330" spans="1:8">
      <c r="A1330" s="425" t="str">
        <f t="shared" si="78"/>
        <v>БЪЛГАРСКИ ТРАНСПОРТЕН ХОЛДИНГ АД</v>
      </c>
      <c r="B1330" s="425" t="str">
        <f t="shared" si="79"/>
        <v>115090481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5'!F82</f>
        <v>791</v>
      </c>
    </row>
    <row r="1331" spans="1:8">
      <c r="A1331" s="425" t="str">
        <f t="shared" si="78"/>
        <v>БЪЛГАРСКИ ТРАНСПОРТЕН ХОЛДИНГ АД</v>
      </c>
      <c r="B1331" s="425" t="str">
        <f t="shared" si="79"/>
        <v>115090481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5'!F100</f>
        <v>0</v>
      </c>
    </row>
    <row r="1332" spans="1:8">
      <c r="A1332" s="425" t="str">
        <f t="shared" si="78"/>
        <v>БЪЛГАРСКИ ТРАНСПОРТЕН ХОЛДИНГ АД</v>
      </c>
      <c r="B1332" s="425" t="str">
        <f t="shared" si="79"/>
        <v>115090481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5'!F117</f>
        <v>0</v>
      </c>
    </row>
    <row r="1333" spans="1:8">
      <c r="A1333" s="425" t="str">
        <f t="shared" si="78"/>
        <v>БЪЛГАРСКИ ТРАНСПОРТЕН ХОЛДИНГ АД</v>
      </c>
      <c r="B1333" s="425" t="str">
        <f t="shared" si="79"/>
        <v>115090481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5'!F134</f>
        <v>0</v>
      </c>
    </row>
    <row r="1334" spans="1:8">
      <c r="A1334" s="425" t="str">
        <f t="shared" si="78"/>
        <v>БЪЛГАРСКИ ТРАНСПОРТЕН ХОЛДИНГ АД</v>
      </c>
      <c r="B1334" s="425" t="str">
        <f t="shared" si="79"/>
        <v>115090481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5'!F151</f>
        <v>0</v>
      </c>
    </row>
    <row r="1335" spans="1:8">
      <c r="A1335" s="425" t="str">
        <f t="shared" si="78"/>
        <v>БЪЛГАРСКИ ТРАНСПОРТЕН ХОЛДИНГ АД</v>
      </c>
      <c r="B1335" s="425" t="str">
        <f t="shared" si="79"/>
        <v>115090481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5'!F152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0af5458-20df-4aa2-bdd5-f68d473c3536"/>
    <ds:schemaRef ds:uri="http://purl.org/dc/dcmitype/"/>
    <ds:schemaRef ds:uri="951e9f1d-26df-4e13-af31-63484411f8f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34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'3-Отчет за паричния поток'!Област_печат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Mihail</cp:lastModifiedBy>
  <cp:revision/>
  <cp:lastPrinted>2025-04-15T12:23:47Z</cp:lastPrinted>
  <dcterms:created xsi:type="dcterms:W3CDTF">2006-09-16T00:00:00Z</dcterms:created>
  <dcterms:modified xsi:type="dcterms:W3CDTF">2025-04-28T06:35:48Z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